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85" yWindow="180" windowWidth="14295" windowHeight="5670" tabRatio="826"/>
  </bookViews>
  <sheets>
    <sheet name="Перечень" sheetId="4" r:id="rId1"/>
    <sheet name="Лист1" sheetId="5" r:id="rId2"/>
    <sheet name="к прилож 2" sheetId="6" r:id="rId3"/>
  </sheets>
  <definedNames>
    <definedName name="_xlnm._FilterDatabase" localSheetId="0" hidden="1">Перечень!$A$13:$O$435</definedName>
    <definedName name="_xlnm.Print_Area" localSheetId="0">Перечень!$A$1:$O$400</definedName>
  </definedNames>
  <calcPr calcId="145621"/>
</workbook>
</file>

<file path=xl/calcChain.xml><?xml version="1.0" encoding="utf-8"?>
<calcChain xmlns="http://schemas.openxmlformats.org/spreadsheetml/2006/main">
  <c r="I253" i="4" l="1"/>
  <c r="F253" i="4"/>
  <c r="E253" i="4"/>
  <c r="I252" i="4"/>
  <c r="F252" i="4"/>
  <c r="E252" i="4"/>
  <c r="I251" i="4"/>
  <c r="F251" i="4"/>
  <c r="E251" i="4"/>
  <c r="I250" i="4"/>
  <c r="F250" i="4"/>
  <c r="E250" i="4"/>
  <c r="O249" i="4"/>
  <c r="N249" i="4"/>
  <c r="M249" i="4"/>
  <c r="L249" i="4"/>
  <c r="K249" i="4"/>
  <c r="J249" i="4"/>
  <c r="I249" i="4"/>
  <c r="F249" i="4"/>
  <c r="E249" i="4"/>
  <c r="M248" i="4"/>
  <c r="L248" i="4"/>
  <c r="K248" i="4"/>
  <c r="J248" i="4"/>
  <c r="I248" i="4"/>
  <c r="F248" i="4"/>
  <c r="E248" i="4"/>
  <c r="I247" i="4"/>
  <c r="F247" i="4"/>
  <c r="E247" i="4"/>
  <c r="I246" i="4"/>
  <c r="F246" i="4"/>
  <c r="E246" i="4"/>
  <c r="I245" i="4"/>
  <c r="F245" i="4"/>
  <c r="E245" i="4"/>
  <c r="I244" i="4"/>
  <c r="F244" i="4"/>
  <c r="E244" i="4"/>
  <c r="O243" i="4"/>
  <c r="N243" i="4"/>
  <c r="M243" i="4"/>
  <c r="L243" i="4"/>
  <c r="K243" i="4"/>
  <c r="J243" i="4"/>
  <c r="I243" i="4"/>
  <c r="F243" i="4"/>
  <c r="E243" i="4"/>
  <c r="M242" i="4"/>
  <c r="L242" i="4"/>
  <c r="K242" i="4"/>
  <c r="J242" i="4"/>
  <c r="I242" i="4"/>
  <c r="F242" i="4"/>
  <c r="E242" i="4"/>
  <c r="I187" i="4"/>
  <c r="F187" i="4"/>
  <c r="E187" i="4"/>
  <c r="I186" i="4"/>
  <c r="F186" i="4"/>
  <c r="E186" i="4"/>
  <c r="I185" i="4"/>
  <c r="F185" i="4"/>
  <c r="E185" i="4"/>
  <c r="I184" i="4"/>
  <c r="O183" i="4"/>
  <c r="N183" i="4"/>
  <c r="M183" i="4"/>
  <c r="L183" i="4"/>
  <c r="K183" i="4"/>
  <c r="J183" i="4"/>
  <c r="I183" i="4"/>
  <c r="F183" i="4"/>
  <c r="E183" i="4"/>
  <c r="O182" i="4"/>
  <c r="N182" i="4"/>
  <c r="M182" i="4"/>
  <c r="L182" i="4"/>
  <c r="K182" i="4"/>
  <c r="J182" i="4"/>
  <c r="I182" i="4"/>
  <c r="F182" i="4"/>
  <c r="E182" i="4"/>
  <c r="I181" i="4"/>
  <c r="F181" i="4"/>
  <c r="E181" i="4"/>
  <c r="I180" i="4"/>
  <c r="F180" i="4"/>
  <c r="E180" i="4"/>
  <c r="I179" i="4"/>
  <c r="F179" i="4"/>
  <c r="E179" i="4"/>
  <c r="I178" i="4"/>
  <c r="O177" i="4"/>
  <c r="N177" i="4"/>
  <c r="M177" i="4"/>
  <c r="L177" i="4"/>
  <c r="K177" i="4"/>
  <c r="J177" i="4"/>
  <c r="I177" i="4"/>
  <c r="F177" i="4"/>
  <c r="E177" i="4"/>
  <c r="O176" i="4"/>
  <c r="N176" i="4"/>
  <c r="M176" i="4"/>
  <c r="L176" i="4"/>
  <c r="K176" i="4"/>
  <c r="J176" i="4"/>
  <c r="I176" i="4"/>
  <c r="F176" i="4"/>
  <c r="E176" i="4"/>
  <c r="O105" i="4" l="1"/>
  <c r="N105" i="4"/>
  <c r="M105" i="4"/>
  <c r="L105" i="4"/>
  <c r="K105" i="4"/>
  <c r="J105" i="4"/>
  <c r="I106" i="4"/>
  <c r="F106" i="4" s="1"/>
  <c r="I107" i="4"/>
  <c r="F107" i="4" s="1"/>
  <c r="I108" i="4"/>
  <c r="F108" i="4" s="1"/>
  <c r="I109" i="4"/>
  <c r="F109" i="4" s="1"/>
  <c r="F103" i="4"/>
  <c r="E103" i="4"/>
  <c r="O99" i="4"/>
  <c r="O98" i="4" s="1"/>
  <c r="N99" i="4"/>
  <c r="N98" i="4" s="1"/>
  <c r="M99" i="4"/>
  <c r="M98" i="4" s="1"/>
  <c r="L99" i="4"/>
  <c r="L98" i="4" s="1"/>
  <c r="K99" i="4"/>
  <c r="K98" i="4" s="1"/>
  <c r="J99" i="4"/>
  <c r="J98" i="4" s="1"/>
  <c r="I100" i="4"/>
  <c r="E100" i="4" s="1"/>
  <c r="I101" i="4"/>
  <c r="F101" i="4" s="1"/>
  <c r="I102" i="4"/>
  <c r="F102" i="4" s="1"/>
  <c r="F100" i="4" l="1"/>
  <c r="E101" i="4"/>
  <c r="E102" i="4"/>
  <c r="E106" i="4"/>
  <c r="E107" i="4"/>
  <c r="E108" i="4"/>
  <c r="E109" i="4"/>
  <c r="I105" i="4"/>
  <c r="I99" i="4"/>
  <c r="I363" i="4"/>
  <c r="F363" i="4"/>
  <c r="E363" i="4"/>
  <c r="I362" i="4"/>
  <c r="F362" i="4" s="1"/>
  <c r="E362" i="4"/>
  <c r="I361" i="4"/>
  <c r="E361" i="4" s="1"/>
  <c r="I360" i="4"/>
  <c r="F360" i="4"/>
  <c r="E360" i="4"/>
  <c r="O359" i="4"/>
  <c r="N359" i="4"/>
  <c r="M359" i="4"/>
  <c r="L359" i="4"/>
  <c r="K359" i="4"/>
  <c r="J359" i="4"/>
  <c r="I359" i="4"/>
  <c r="E359" i="4" s="1"/>
  <c r="E358" i="4" s="1"/>
  <c r="M358" i="4"/>
  <c r="L358" i="4"/>
  <c r="K358" i="4"/>
  <c r="J358" i="4"/>
  <c r="I357" i="4"/>
  <c r="E357" i="4" s="1"/>
  <c r="F357" i="4"/>
  <c r="I356" i="4"/>
  <c r="E356" i="4" s="1"/>
  <c r="I355" i="4"/>
  <c r="F355" i="4"/>
  <c r="E355" i="4"/>
  <c r="I354" i="4"/>
  <c r="F354" i="4" s="1"/>
  <c r="O353" i="4"/>
  <c r="N353" i="4"/>
  <c r="M353" i="4"/>
  <c r="L353" i="4"/>
  <c r="K353" i="4"/>
  <c r="J353" i="4"/>
  <c r="M352" i="4"/>
  <c r="L352" i="4"/>
  <c r="K352" i="4"/>
  <c r="J352" i="4"/>
  <c r="I352" i="4"/>
  <c r="I351" i="4"/>
  <c r="E351" i="4" s="1"/>
  <c r="I350" i="4"/>
  <c r="F350" i="4" s="1"/>
  <c r="I349" i="4"/>
  <c r="E349" i="4" s="1"/>
  <c r="I348" i="4"/>
  <c r="F348" i="4"/>
  <c r="E348" i="4"/>
  <c r="O347" i="4"/>
  <c r="N347" i="4"/>
  <c r="M347" i="4"/>
  <c r="L347" i="4"/>
  <c r="K347" i="4"/>
  <c r="J347" i="4"/>
  <c r="M346" i="4"/>
  <c r="L346" i="4"/>
  <c r="K346" i="4"/>
  <c r="J346" i="4"/>
  <c r="I303" i="4"/>
  <c r="F303" i="4" s="1"/>
  <c r="I302" i="4"/>
  <c r="E302" i="4" s="1"/>
  <c r="I301" i="4"/>
  <c r="F301" i="4" s="1"/>
  <c r="I300" i="4"/>
  <c r="E300" i="4" s="1"/>
  <c r="F300" i="4"/>
  <c r="O299" i="4"/>
  <c r="N299" i="4"/>
  <c r="M299" i="4"/>
  <c r="L299" i="4"/>
  <c r="K299" i="4"/>
  <c r="J299" i="4"/>
  <c r="M298" i="4"/>
  <c r="L298" i="4"/>
  <c r="K298" i="4"/>
  <c r="J298" i="4"/>
  <c r="J305" i="4"/>
  <c r="J304" i="4" s="1"/>
  <c r="K305" i="4"/>
  <c r="K304" i="4" s="1"/>
  <c r="L305" i="4"/>
  <c r="L304" i="4" s="1"/>
  <c r="M305" i="4"/>
  <c r="M304" i="4" s="1"/>
  <c r="N305" i="4"/>
  <c r="N304" i="4" s="1"/>
  <c r="O305" i="4"/>
  <c r="O304" i="4" s="1"/>
  <c r="I306" i="4"/>
  <c r="I307" i="4"/>
  <c r="E307" i="4" s="1"/>
  <c r="I308" i="4"/>
  <c r="F308" i="4" s="1"/>
  <c r="E308" i="4" s="1"/>
  <c r="I309" i="4"/>
  <c r="E309" i="4" s="1"/>
  <c r="I241" i="4"/>
  <c r="F241" i="4" s="1"/>
  <c r="I240" i="4"/>
  <c r="E240" i="4" s="1"/>
  <c r="F240" i="4"/>
  <c r="I239" i="4"/>
  <c r="F239" i="4" s="1"/>
  <c r="I238" i="4"/>
  <c r="F238" i="4" s="1"/>
  <c r="O237" i="4"/>
  <c r="N237" i="4"/>
  <c r="M237" i="4"/>
  <c r="L237" i="4"/>
  <c r="K237" i="4"/>
  <c r="J237" i="4"/>
  <c r="M236" i="4"/>
  <c r="L236" i="4"/>
  <c r="K236" i="4"/>
  <c r="J236" i="4"/>
  <c r="I175" i="4"/>
  <c r="F175" i="4" s="1"/>
  <c r="I174" i="4"/>
  <c r="E174" i="4" s="1"/>
  <c r="I173" i="4"/>
  <c r="E173" i="4" s="1"/>
  <c r="I172" i="4"/>
  <c r="O171" i="4"/>
  <c r="N171" i="4"/>
  <c r="M171" i="4"/>
  <c r="L171" i="4"/>
  <c r="K171" i="4"/>
  <c r="J171" i="4"/>
  <c r="O170" i="4"/>
  <c r="N170" i="4"/>
  <c r="M170" i="4"/>
  <c r="L170" i="4"/>
  <c r="K170" i="4"/>
  <c r="J170" i="4"/>
  <c r="I169" i="4"/>
  <c r="F169" i="4" s="1"/>
  <c r="I168" i="4"/>
  <c r="F168" i="4" s="1"/>
  <c r="I167" i="4"/>
  <c r="F167" i="4" s="1"/>
  <c r="I166" i="4"/>
  <c r="O165" i="4"/>
  <c r="N165" i="4"/>
  <c r="M165" i="4"/>
  <c r="L165" i="4"/>
  <c r="K165" i="4"/>
  <c r="J165" i="4"/>
  <c r="O164" i="4"/>
  <c r="N164" i="4"/>
  <c r="M164" i="4"/>
  <c r="L164" i="4"/>
  <c r="K164" i="4"/>
  <c r="J164" i="4"/>
  <c r="I163" i="4"/>
  <c r="F163" i="4" s="1"/>
  <c r="I162" i="4"/>
  <c r="F162" i="4" s="1"/>
  <c r="I161" i="4"/>
  <c r="F161" i="4"/>
  <c r="E161" i="4"/>
  <c r="I160" i="4"/>
  <c r="O159" i="4"/>
  <c r="N159" i="4"/>
  <c r="M159" i="4"/>
  <c r="L159" i="4"/>
  <c r="K159" i="4"/>
  <c r="J159" i="4"/>
  <c r="O158" i="4"/>
  <c r="N158" i="4"/>
  <c r="M158" i="4"/>
  <c r="L158" i="4"/>
  <c r="K158" i="4"/>
  <c r="J158" i="4"/>
  <c r="I157" i="4"/>
  <c r="E157" i="4" s="1"/>
  <c r="F157" i="4"/>
  <c r="I156" i="4"/>
  <c r="F156" i="4" s="1"/>
  <c r="I155" i="4"/>
  <c r="E155" i="4" s="1"/>
  <c r="I154" i="4"/>
  <c r="O153" i="4"/>
  <c r="N153" i="4"/>
  <c r="M153" i="4"/>
  <c r="L153" i="4"/>
  <c r="K153" i="4"/>
  <c r="J153" i="4"/>
  <c r="O152" i="4"/>
  <c r="N152" i="4"/>
  <c r="M152" i="4"/>
  <c r="L152" i="4"/>
  <c r="K152" i="4"/>
  <c r="J152" i="4"/>
  <c r="I97" i="4"/>
  <c r="E97" i="4" s="1"/>
  <c r="I96" i="4"/>
  <c r="F96" i="4" s="1"/>
  <c r="I95" i="4"/>
  <c r="F95" i="4" s="1"/>
  <c r="I94" i="4"/>
  <c r="O93" i="4"/>
  <c r="N93" i="4"/>
  <c r="M93" i="4"/>
  <c r="L93" i="4"/>
  <c r="K93" i="4"/>
  <c r="J93" i="4"/>
  <c r="O92" i="4"/>
  <c r="N92" i="4"/>
  <c r="M92" i="4"/>
  <c r="L92" i="4"/>
  <c r="K92" i="4"/>
  <c r="J92" i="4"/>
  <c r="I91" i="4"/>
  <c r="F91" i="4" s="1"/>
  <c r="I90" i="4"/>
  <c r="E90" i="4" s="1"/>
  <c r="I89" i="4"/>
  <c r="F89" i="4" s="1"/>
  <c r="I88" i="4"/>
  <c r="O87" i="4"/>
  <c r="N87" i="4"/>
  <c r="M87" i="4"/>
  <c r="L87" i="4"/>
  <c r="K87" i="4"/>
  <c r="J87" i="4"/>
  <c r="O86" i="4"/>
  <c r="N86" i="4"/>
  <c r="M86" i="4"/>
  <c r="L86" i="4"/>
  <c r="K86" i="4"/>
  <c r="J86" i="4"/>
  <c r="K110" i="4"/>
  <c r="L110" i="4"/>
  <c r="M110" i="4"/>
  <c r="K111" i="4"/>
  <c r="L111" i="4"/>
  <c r="M111" i="4"/>
  <c r="N111" i="4"/>
  <c r="O111" i="4"/>
  <c r="I85" i="4"/>
  <c r="E85" i="4" s="1"/>
  <c r="I84" i="4"/>
  <c r="E84" i="4" s="1"/>
  <c r="I83" i="4"/>
  <c r="F83" i="4" s="1"/>
  <c r="I82" i="4"/>
  <c r="O81" i="4"/>
  <c r="N81" i="4"/>
  <c r="M81" i="4"/>
  <c r="L81" i="4"/>
  <c r="K81" i="4"/>
  <c r="J81" i="4"/>
  <c r="O80" i="4"/>
  <c r="N80" i="4"/>
  <c r="M80" i="4"/>
  <c r="L80" i="4"/>
  <c r="K80" i="4"/>
  <c r="J80" i="4"/>
  <c r="I98" i="4" l="1"/>
  <c r="F99" i="4"/>
  <c r="F98" i="4" s="1"/>
  <c r="E99" i="4"/>
  <c r="E98" i="4" s="1"/>
  <c r="F105" i="4"/>
  <c r="F104" i="4" s="1"/>
  <c r="E105" i="4"/>
  <c r="E104" i="4" s="1"/>
  <c r="F302" i="4"/>
  <c r="F349" i="4"/>
  <c r="F356" i="4"/>
  <c r="F359" i="4"/>
  <c r="F358" i="4" s="1"/>
  <c r="F361" i="4"/>
  <c r="I353" i="4"/>
  <c r="I358" i="4"/>
  <c r="F174" i="4"/>
  <c r="F351" i="4"/>
  <c r="F353" i="4"/>
  <c r="F352" i="4" s="1"/>
  <c r="E353" i="4"/>
  <c r="E352" i="4" s="1"/>
  <c r="I347" i="4"/>
  <c r="F347" i="4" s="1"/>
  <c r="F346" i="4" s="1"/>
  <c r="E354" i="4"/>
  <c r="F173" i="4"/>
  <c r="E239" i="4"/>
  <c r="E347" i="4"/>
  <c r="E346" i="4" s="1"/>
  <c r="F307" i="4"/>
  <c r="E301" i="4"/>
  <c r="I346" i="4"/>
  <c r="E350" i="4"/>
  <c r="I171" i="4"/>
  <c r="F171" i="4" s="1"/>
  <c r="F170" i="4" s="1"/>
  <c r="I298" i="4"/>
  <c r="I299" i="4"/>
  <c r="F299" i="4" s="1"/>
  <c r="F298" i="4" s="1"/>
  <c r="E305" i="4"/>
  <c r="E304" i="4" s="1"/>
  <c r="I305" i="4"/>
  <c r="I304" i="4" s="1"/>
  <c r="F309" i="4"/>
  <c r="E303" i="4"/>
  <c r="E89" i="4"/>
  <c r="I237" i="4"/>
  <c r="F237" i="4" s="1"/>
  <c r="F236" i="4" s="1"/>
  <c r="F155" i="4"/>
  <c r="E238" i="4"/>
  <c r="E168" i="4"/>
  <c r="E241" i="4"/>
  <c r="E83" i="4"/>
  <c r="I236" i="4"/>
  <c r="I165" i="4"/>
  <c r="F165" i="4" s="1"/>
  <c r="E167" i="4"/>
  <c r="E175" i="4"/>
  <c r="I170" i="4"/>
  <c r="E165" i="4"/>
  <c r="E164" i="4" s="1"/>
  <c r="F164" i="4"/>
  <c r="I159" i="4"/>
  <c r="F159" i="4" s="1"/>
  <c r="F158" i="4" s="1"/>
  <c r="I87" i="4"/>
  <c r="F87" i="4" s="1"/>
  <c r="E87" i="4" s="1"/>
  <c r="E86" i="4" s="1"/>
  <c r="E156" i="4"/>
  <c r="E169" i="4"/>
  <c r="I164" i="4"/>
  <c r="F97" i="4"/>
  <c r="I152" i="4"/>
  <c r="E163" i="4"/>
  <c r="E96" i="4"/>
  <c r="I158" i="4"/>
  <c r="E162" i="4"/>
  <c r="I153" i="4"/>
  <c r="F153" i="4" s="1"/>
  <c r="E153" i="4" s="1"/>
  <c r="E152" i="4" s="1"/>
  <c r="I92" i="4"/>
  <c r="I93" i="4"/>
  <c r="F93" i="4" s="1"/>
  <c r="E93" i="4" s="1"/>
  <c r="E92" i="4" s="1"/>
  <c r="E95" i="4"/>
  <c r="F84" i="4"/>
  <c r="F90" i="4"/>
  <c r="E91" i="4"/>
  <c r="I81" i="4"/>
  <c r="F81" i="4" s="1"/>
  <c r="F80" i="4" s="1"/>
  <c r="I86" i="4"/>
  <c r="I80" i="4"/>
  <c r="F85" i="4"/>
  <c r="J317" i="4"/>
  <c r="K317" i="4"/>
  <c r="L317" i="4"/>
  <c r="M317" i="4"/>
  <c r="N317" i="4"/>
  <c r="O317" i="4"/>
  <c r="J269" i="4"/>
  <c r="K269" i="4"/>
  <c r="L269" i="4"/>
  <c r="M269" i="4"/>
  <c r="N269" i="4"/>
  <c r="O269" i="4"/>
  <c r="K263" i="4"/>
  <c r="L263" i="4"/>
  <c r="M263" i="4"/>
  <c r="N263" i="4"/>
  <c r="O263" i="4"/>
  <c r="J257" i="4"/>
  <c r="K257" i="4"/>
  <c r="L257" i="4"/>
  <c r="M257" i="4"/>
  <c r="N257" i="4"/>
  <c r="O257" i="4"/>
  <c r="I291" i="4"/>
  <c r="E291" i="4" s="1"/>
  <c r="I290" i="4"/>
  <c r="F290" i="4" s="1"/>
  <c r="I289" i="4"/>
  <c r="E289" i="4" s="1"/>
  <c r="I288" i="4"/>
  <c r="F288" i="4" s="1"/>
  <c r="O287" i="4"/>
  <c r="N287" i="4"/>
  <c r="M287" i="4"/>
  <c r="L287" i="4"/>
  <c r="K287" i="4"/>
  <c r="J287" i="4"/>
  <c r="M286" i="4"/>
  <c r="L286" i="4"/>
  <c r="K286" i="4"/>
  <c r="J286" i="4"/>
  <c r="E171" i="4" l="1"/>
  <c r="E170" i="4" s="1"/>
  <c r="E299" i="4"/>
  <c r="E298" i="4" s="1"/>
  <c r="E237" i="4"/>
  <c r="E236" i="4" s="1"/>
  <c r="F305" i="4"/>
  <c r="F304" i="4" s="1"/>
  <c r="E159" i="4"/>
  <c r="E158" i="4" s="1"/>
  <c r="F86" i="4"/>
  <c r="F152" i="4"/>
  <c r="F92" i="4"/>
  <c r="E81" i="4"/>
  <c r="E80" i="4" s="1"/>
  <c r="I287" i="4"/>
  <c r="F287" i="4" s="1"/>
  <c r="F286" i="4" s="1"/>
  <c r="E288" i="4"/>
  <c r="F291" i="4"/>
  <c r="F289" i="4"/>
  <c r="I286" i="4"/>
  <c r="E290" i="4"/>
  <c r="I79" i="4"/>
  <c r="F79" i="4" s="1"/>
  <c r="I78" i="4"/>
  <c r="E78" i="4" s="1"/>
  <c r="I77" i="4"/>
  <c r="E77" i="4" s="1"/>
  <c r="I76" i="4"/>
  <c r="O75" i="4"/>
  <c r="N75" i="4"/>
  <c r="M75" i="4"/>
  <c r="L75" i="4"/>
  <c r="K75" i="4"/>
  <c r="J75" i="4"/>
  <c r="O74" i="4"/>
  <c r="N74" i="4"/>
  <c r="M74" i="4"/>
  <c r="L74" i="4"/>
  <c r="K74" i="4"/>
  <c r="J74" i="4"/>
  <c r="I215" i="4"/>
  <c r="I216" i="4"/>
  <c r="I217" i="4"/>
  <c r="F217" i="4" s="1"/>
  <c r="E217" i="4" s="1"/>
  <c r="I214" i="4"/>
  <c r="J213" i="4"/>
  <c r="K213" i="4"/>
  <c r="L213" i="4"/>
  <c r="M213" i="4"/>
  <c r="N213" i="4"/>
  <c r="O213" i="4"/>
  <c r="I191" i="4"/>
  <c r="I192" i="4"/>
  <c r="I193" i="4"/>
  <c r="I190" i="4"/>
  <c r="J189" i="4"/>
  <c r="K189" i="4"/>
  <c r="L189" i="4"/>
  <c r="M189" i="4"/>
  <c r="N189" i="4"/>
  <c r="O189" i="4"/>
  <c r="J207" i="4"/>
  <c r="K207" i="4"/>
  <c r="L207" i="4"/>
  <c r="M207" i="4"/>
  <c r="N207" i="4"/>
  <c r="O207" i="4"/>
  <c r="I209" i="4"/>
  <c r="I210" i="4"/>
  <c r="I211" i="4"/>
  <c r="I208" i="4"/>
  <c r="J201" i="4"/>
  <c r="K201" i="4"/>
  <c r="L201" i="4"/>
  <c r="M201" i="4"/>
  <c r="N201" i="4"/>
  <c r="O201" i="4"/>
  <c r="J195" i="4"/>
  <c r="K195" i="4"/>
  <c r="L195" i="4"/>
  <c r="M195" i="4"/>
  <c r="N195" i="4"/>
  <c r="O195" i="4"/>
  <c r="J135" i="4"/>
  <c r="K135" i="4"/>
  <c r="L135" i="4"/>
  <c r="M135" i="4"/>
  <c r="N135" i="4"/>
  <c r="O135" i="4"/>
  <c r="J129" i="4"/>
  <c r="K129" i="4"/>
  <c r="L129" i="4"/>
  <c r="M129" i="4"/>
  <c r="N129" i="4"/>
  <c r="O129" i="4"/>
  <c r="I124" i="4"/>
  <c r="I125" i="4"/>
  <c r="I126" i="4"/>
  <c r="I127" i="4"/>
  <c r="F127" i="4" s="1"/>
  <c r="E127" i="4" s="1"/>
  <c r="I118" i="4"/>
  <c r="I119" i="4"/>
  <c r="I120" i="4"/>
  <c r="I121" i="4"/>
  <c r="F121" i="4" s="1"/>
  <c r="E121" i="4" s="1"/>
  <c r="K117" i="4"/>
  <c r="L117" i="4"/>
  <c r="M117" i="4"/>
  <c r="N117" i="4"/>
  <c r="O117" i="4"/>
  <c r="J117" i="4"/>
  <c r="K32" i="4"/>
  <c r="E287" i="4" l="1"/>
  <c r="E286" i="4" s="1"/>
  <c r="I207" i="4"/>
  <c r="I74" i="4"/>
  <c r="F78" i="4"/>
  <c r="I75" i="4"/>
  <c r="F75" i="4" s="1"/>
  <c r="E75" i="4" s="1"/>
  <c r="E74" i="4" s="1"/>
  <c r="F77" i="4"/>
  <c r="I189" i="4"/>
  <c r="I213" i="4"/>
  <c r="E79" i="4"/>
  <c r="I117" i="4"/>
  <c r="I399" i="4"/>
  <c r="F399" i="4" s="1"/>
  <c r="I398" i="4"/>
  <c r="F398" i="4" s="1"/>
  <c r="I397" i="4"/>
  <c r="E397" i="4" s="1"/>
  <c r="I396" i="4"/>
  <c r="E396" i="4" s="1"/>
  <c r="O395" i="4"/>
  <c r="O394" i="4" s="1"/>
  <c r="N395" i="4"/>
  <c r="N394" i="4" s="1"/>
  <c r="M395" i="4"/>
  <c r="L395" i="4"/>
  <c r="K395" i="4"/>
  <c r="J395" i="4"/>
  <c r="M394" i="4"/>
  <c r="L394" i="4"/>
  <c r="K394" i="4"/>
  <c r="J394" i="4"/>
  <c r="I393" i="4"/>
  <c r="F393" i="4" s="1"/>
  <c r="I392" i="4"/>
  <c r="F392" i="4" s="1"/>
  <c r="I391" i="4"/>
  <c r="E391" i="4" s="1"/>
  <c r="I390" i="4"/>
  <c r="F390" i="4" s="1"/>
  <c r="O389" i="4"/>
  <c r="O388" i="4" s="1"/>
  <c r="N389" i="4"/>
  <c r="N388" i="4" s="1"/>
  <c r="M389" i="4"/>
  <c r="L389" i="4"/>
  <c r="K389" i="4"/>
  <c r="J389" i="4"/>
  <c r="M388" i="4"/>
  <c r="L388" i="4"/>
  <c r="K388" i="4"/>
  <c r="J388" i="4"/>
  <c r="I345" i="4"/>
  <c r="F345" i="4" s="1"/>
  <c r="I344" i="4"/>
  <c r="F344" i="4" s="1"/>
  <c r="I343" i="4"/>
  <c r="E343" i="4" s="1"/>
  <c r="I342" i="4"/>
  <c r="F342" i="4" s="1"/>
  <c r="O341" i="4"/>
  <c r="N341" i="4"/>
  <c r="M341" i="4"/>
  <c r="L341" i="4"/>
  <c r="K341" i="4"/>
  <c r="J341" i="4"/>
  <c r="M340" i="4"/>
  <c r="L340" i="4"/>
  <c r="K340" i="4"/>
  <c r="J340" i="4"/>
  <c r="I339" i="4"/>
  <c r="F339" i="4" s="1"/>
  <c r="I338" i="4"/>
  <c r="F338" i="4" s="1"/>
  <c r="I337" i="4"/>
  <c r="E337" i="4" s="1"/>
  <c r="I336" i="4"/>
  <c r="F336" i="4" s="1"/>
  <c r="O335" i="4"/>
  <c r="N335" i="4"/>
  <c r="M335" i="4"/>
  <c r="L335" i="4"/>
  <c r="K335" i="4"/>
  <c r="J335" i="4"/>
  <c r="M334" i="4"/>
  <c r="L334" i="4"/>
  <c r="K334" i="4"/>
  <c r="J334" i="4"/>
  <c r="I333" i="4"/>
  <c r="F333" i="4" s="1"/>
  <c r="I332" i="4"/>
  <c r="F332" i="4" s="1"/>
  <c r="I331" i="4"/>
  <c r="E331" i="4" s="1"/>
  <c r="I330" i="4"/>
  <c r="E330" i="4" s="1"/>
  <c r="O329" i="4"/>
  <c r="N329" i="4"/>
  <c r="N328" i="4" s="1"/>
  <c r="M329" i="4"/>
  <c r="L329" i="4"/>
  <c r="K329" i="4"/>
  <c r="J329" i="4"/>
  <c r="M328" i="4"/>
  <c r="L328" i="4"/>
  <c r="K328" i="4"/>
  <c r="J328" i="4"/>
  <c r="I297" i="4"/>
  <c r="F297" i="4" s="1"/>
  <c r="I296" i="4"/>
  <c r="F296" i="4" s="1"/>
  <c r="I295" i="4"/>
  <c r="E295" i="4" s="1"/>
  <c r="I294" i="4"/>
  <c r="E294" i="4" s="1"/>
  <c r="O293" i="4"/>
  <c r="N293" i="4"/>
  <c r="M293" i="4"/>
  <c r="L293" i="4"/>
  <c r="K293" i="4"/>
  <c r="J293" i="4"/>
  <c r="M292" i="4"/>
  <c r="L292" i="4"/>
  <c r="K292" i="4"/>
  <c r="J292" i="4"/>
  <c r="I285" i="4"/>
  <c r="F285" i="4" s="1"/>
  <c r="I284" i="4"/>
  <c r="F284" i="4" s="1"/>
  <c r="I283" i="4"/>
  <c r="E283" i="4" s="1"/>
  <c r="I282" i="4"/>
  <c r="E282" i="4" s="1"/>
  <c r="O281" i="4"/>
  <c r="N281" i="4"/>
  <c r="M281" i="4"/>
  <c r="L281" i="4"/>
  <c r="K281" i="4"/>
  <c r="J281" i="4"/>
  <c r="M280" i="4"/>
  <c r="L280" i="4"/>
  <c r="K280" i="4"/>
  <c r="J280" i="4"/>
  <c r="I235" i="4"/>
  <c r="F235" i="4" s="1"/>
  <c r="I234" i="4"/>
  <c r="E234" i="4" s="1"/>
  <c r="I233" i="4"/>
  <c r="F233" i="4" s="1"/>
  <c r="I232" i="4"/>
  <c r="E232" i="4" s="1"/>
  <c r="O231" i="4"/>
  <c r="N231" i="4"/>
  <c r="M231" i="4"/>
  <c r="L231" i="4"/>
  <c r="K231" i="4"/>
  <c r="J231" i="4"/>
  <c r="M230" i="4"/>
  <c r="L230" i="4"/>
  <c r="K230" i="4"/>
  <c r="J230" i="4"/>
  <c r="I229" i="4"/>
  <c r="F229" i="4" s="1"/>
  <c r="I228" i="4"/>
  <c r="E228" i="4" s="1"/>
  <c r="I227" i="4"/>
  <c r="E227" i="4" s="1"/>
  <c r="I226" i="4"/>
  <c r="E226" i="4" s="1"/>
  <c r="O225" i="4"/>
  <c r="N225" i="4"/>
  <c r="M225" i="4"/>
  <c r="L225" i="4"/>
  <c r="K225" i="4"/>
  <c r="J225" i="4"/>
  <c r="M224" i="4"/>
  <c r="L224" i="4"/>
  <c r="K224" i="4"/>
  <c r="J224" i="4"/>
  <c r="I220" i="4"/>
  <c r="E220" i="4" s="1"/>
  <c r="I221" i="4"/>
  <c r="E221" i="4" s="1"/>
  <c r="I222" i="4"/>
  <c r="F222" i="4" s="1"/>
  <c r="I223" i="4"/>
  <c r="F223" i="4" s="1"/>
  <c r="K219" i="4"/>
  <c r="L219" i="4"/>
  <c r="M219" i="4"/>
  <c r="N219" i="4"/>
  <c r="O219" i="4"/>
  <c r="J219" i="4"/>
  <c r="M218" i="4"/>
  <c r="L218" i="4"/>
  <c r="K218" i="4"/>
  <c r="J218" i="4"/>
  <c r="I151" i="4"/>
  <c r="F151" i="4" s="1"/>
  <c r="I150" i="4"/>
  <c r="F150" i="4" s="1"/>
  <c r="I149" i="4"/>
  <c r="E149" i="4" s="1"/>
  <c r="I148" i="4"/>
  <c r="O147" i="4"/>
  <c r="N147" i="4"/>
  <c r="M147" i="4"/>
  <c r="L147" i="4"/>
  <c r="K147" i="4"/>
  <c r="J147" i="4"/>
  <c r="O146" i="4"/>
  <c r="N146" i="4"/>
  <c r="M146" i="4"/>
  <c r="L146" i="4"/>
  <c r="K146" i="4"/>
  <c r="J146" i="4"/>
  <c r="K141" i="4"/>
  <c r="L141" i="4"/>
  <c r="M141" i="4"/>
  <c r="N141" i="4"/>
  <c r="O141" i="4"/>
  <c r="J141" i="4"/>
  <c r="I142" i="4"/>
  <c r="I143" i="4"/>
  <c r="F143" i="4" s="1"/>
  <c r="I144" i="4"/>
  <c r="E144" i="4" s="1"/>
  <c r="I145" i="4"/>
  <c r="F145" i="4" s="1"/>
  <c r="F193" i="4"/>
  <c r="E193" i="4"/>
  <c r="E192" i="4"/>
  <c r="F191" i="4"/>
  <c r="M188" i="4"/>
  <c r="L188" i="4"/>
  <c r="K188" i="4"/>
  <c r="J188" i="4"/>
  <c r="I139" i="4"/>
  <c r="E139" i="4" s="1"/>
  <c r="I138" i="4"/>
  <c r="F138" i="4" s="1"/>
  <c r="I137" i="4"/>
  <c r="I136" i="4"/>
  <c r="M134" i="4"/>
  <c r="L134" i="4"/>
  <c r="K134" i="4"/>
  <c r="J134" i="4"/>
  <c r="I133" i="4"/>
  <c r="E133" i="4" s="1"/>
  <c r="I132" i="4"/>
  <c r="F132" i="4" s="1"/>
  <c r="I131" i="4"/>
  <c r="M128" i="4"/>
  <c r="L128" i="4"/>
  <c r="K128" i="4"/>
  <c r="J128" i="4"/>
  <c r="O140" i="4"/>
  <c r="N140" i="4"/>
  <c r="M140" i="4"/>
  <c r="L140" i="4"/>
  <c r="K140" i="4"/>
  <c r="J140" i="4"/>
  <c r="I73" i="4"/>
  <c r="F73" i="4"/>
  <c r="E73" i="4"/>
  <c r="I72" i="4"/>
  <c r="F72" i="4"/>
  <c r="E72" i="4"/>
  <c r="I71" i="4"/>
  <c r="F71" i="4"/>
  <c r="E71" i="4"/>
  <c r="I70" i="4"/>
  <c r="F70" i="4"/>
  <c r="E70" i="4"/>
  <c r="O69" i="4"/>
  <c r="N69" i="4"/>
  <c r="M69" i="4"/>
  <c r="L69" i="4"/>
  <c r="K69" i="4"/>
  <c r="J69" i="4"/>
  <c r="O68" i="4"/>
  <c r="N68" i="4"/>
  <c r="M68" i="4"/>
  <c r="L68" i="4"/>
  <c r="K68" i="4"/>
  <c r="J68" i="4"/>
  <c r="I67" i="4"/>
  <c r="F67" i="4"/>
  <c r="E67" i="4"/>
  <c r="I66" i="4"/>
  <c r="F66" i="4"/>
  <c r="E66" i="4"/>
  <c r="I65" i="4"/>
  <c r="F65" i="4"/>
  <c r="E65" i="4"/>
  <c r="I64" i="4"/>
  <c r="F64" i="4"/>
  <c r="E64" i="4"/>
  <c r="O63" i="4"/>
  <c r="N63" i="4"/>
  <c r="M63" i="4"/>
  <c r="L63" i="4"/>
  <c r="K63" i="4"/>
  <c r="J63" i="4"/>
  <c r="O62" i="4"/>
  <c r="N62" i="4"/>
  <c r="M62" i="4"/>
  <c r="L62" i="4"/>
  <c r="K62" i="4"/>
  <c r="J62" i="4"/>
  <c r="I19" i="4"/>
  <c r="F19" i="4"/>
  <c r="E19" i="4"/>
  <c r="I18" i="4"/>
  <c r="F18" i="4"/>
  <c r="E18" i="4"/>
  <c r="I17" i="4"/>
  <c r="F17" i="4"/>
  <c r="E17" i="4"/>
  <c r="I16" i="4"/>
  <c r="F16" i="4"/>
  <c r="E16" i="4"/>
  <c r="O15" i="4"/>
  <c r="N15" i="4"/>
  <c r="M15" i="4"/>
  <c r="L15" i="4"/>
  <c r="K15" i="4"/>
  <c r="J15" i="4"/>
  <c r="O14" i="4"/>
  <c r="N14" i="4"/>
  <c r="M14" i="4"/>
  <c r="L14" i="4"/>
  <c r="K14" i="4"/>
  <c r="J14" i="4"/>
  <c r="I61" i="4"/>
  <c r="F61" i="4"/>
  <c r="E61" i="4"/>
  <c r="I60" i="4"/>
  <c r="F60" i="4"/>
  <c r="E60" i="4"/>
  <c r="I59" i="4"/>
  <c r="F59" i="4"/>
  <c r="E59" i="4"/>
  <c r="I58" i="4"/>
  <c r="F58" i="4"/>
  <c r="E58" i="4"/>
  <c r="O57" i="4"/>
  <c r="N57" i="4"/>
  <c r="M57" i="4"/>
  <c r="L57" i="4"/>
  <c r="K57" i="4"/>
  <c r="J57" i="4"/>
  <c r="O56" i="4"/>
  <c r="N56" i="4"/>
  <c r="M56" i="4"/>
  <c r="L56" i="4"/>
  <c r="K56" i="4"/>
  <c r="J56" i="4"/>
  <c r="I55" i="4"/>
  <c r="F55" i="4"/>
  <c r="E55" i="4"/>
  <c r="I54" i="4"/>
  <c r="F54" i="4"/>
  <c r="E54" i="4"/>
  <c r="I53" i="4"/>
  <c r="F53" i="4"/>
  <c r="E53" i="4"/>
  <c r="I52" i="4"/>
  <c r="F52" i="4"/>
  <c r="E52" i="4"/>
  <c r="O51" i="4"/>
  <c r="N51" i="4"/>
  <c r="M51" i="4"/>
  <c r="L51" i="4"/>
  <c r="K51" i="4"/>
  <c r="J51" i="4"/>
  <c r="O50" i="4"/>
  <c r="N50" i="4"/>
  <c r="M50" i="4"/>
  <c r="L50" i="4"/>
  <c r="K50" i="4"/>
  <c r="J50" i="4"/>
  <c r="E345" i="4" l="1"/>
  <c r="E333" i="4"/>
  <c r="E336" i="4"/>
  <c r="F343" i="4"/>
  <c r="F396" i="4"/>
  <c r="E399" i="4"/>
  <c r="F74" i="4"/>
  <c r="E297" i="4"/>
  <c r="E137" i="4"/>
  <c r="I135" i="4"/>
  <c r="F131" i="4"/>
  <c r="I129" i="4"/>
  <c r="E285" i="4"/>
  <c r="F337" i="4"/>
  <c r="F391" i="4"/>
  <c r="I394" i="4"/>
  <c r="F397" i="4"/>
  <c r="I395" i="4"/>
  <c r="E395" i="4" s="1"/>
  <c r="E394" i="4" s="1"/>
  <c r="E390" i="4"/>
  <c r="E398" i="4"/>
  <c r="I329" i="4"/>
  <c r="E329" i="4" s="1"/>
  <c r="E328" i="4" s="1"/>
  <c r="E393" i="4"/>
  <c r="I389" i="4"/>
  <c r="E389" i="4" s="1"/>
  <c r="E388" i="4" s="1"/>
  <c r="F228" i="4"/>
  <c r="F283" i="4"/>
  <c r="I341" i="4"/>
  <c r="F341" i="4" s="1"/>
  <c r="F340" i="4" s="1"/>
  <c r="E342" i="4"/>
  <c r="E392" i="4"/>
  <c r="I388" i="4"/>
  <c r="E341" i="4"/>
  <c r="E340" i="4" s="1"/>
  <c r="I340" i="4"/>
  <c r="E344" i="4"/>
  <c r="F282" i="4"/>
  <c r="E339" i="4"/>
  <c r="I335" i="4"/>
  <c r="F335" i="4" s="1"/>
  <c r="F334" i="4" s="1"/>
  <c r="E332" i="4"/>
  <c r="I334" i="4"/>
  <c r="E338" i="4"/>
  <c r="F330" i="4"/>
  <c r="F234" i="4"/>
  <c r="F294" i="4"/>
  <c r="F331" i="4"/>
  <c r="F295" i="4"/>
  <c r="I328" i="4"/>
  <c r="I293" i="4"/>
  <c r="F293" i="4" s="1"/>
  <c r="F292" i="4" s="1"/>
  <c r="F220" i="4"/>
  <c r="I292" i="4"/>
  <c r="E296" i="4"/>
  <c r="F232" i="4"/>
  <c r="I281" i="4"/>
  <c r="E281" i="4" s="1"/>
  <c r="E280" i="4" s="1"/>
  <c r="I219" i="4"/>
  <c r="E219" i="4" s="1"/>
  <c r="E218" i="4" s="1"/>
  <c r="I231" i="4"/>
  <c r="E231" i="4" s="1"/>
  <c r="E230" i="4" s="1"/>
  <c r="E233" i="4"/>
  <c r="I280" i="4"/>
  <c r="E284" i="4"/>
  <c r="I225" i="4"/>
  <c r="E225" i="4" s="1"/>
  <c r="E224" i="4" s="1"/>
  <c r="F226" i="4"/>
  <c r="I230" i="4"/>
  <c r="E223" i="4"/>
  <c r="E229" i="4"/>
  <c r="E235" i="4"/>
  <c r="I224" i="4"/>
  <c r="F221" i="4"/>
  <c r="F227" i="4"/>
  <c r="E222" i="4"/>
  <c r="F144" i="4"/>
  <c r="F137" i="4"/>
  <c r="I218" i="4"/>
  <c r="F192" i="4"/>
  <c r="F189" i="4" s="1"/>
  <c r="F188" i="4" s="1"/>
  <c r="F63" i="4"/>
  <c r="F62" i="4" s="1"/>
  <c r="F149" i="4"/>
  <c r="E151" i="4"/>
  <c r="I147" i="4"/>
  <c r="F147" i="4" s="1"/>
  <c r="E147" i="4" s="1"/>
  <c r="E146" i="4" s="1"/>
  <c r="I146" i="4"/>
  <c r="E150" i="4"/>
  <c r="F133" i="4"/>
  <c r="I141" i="4"/>
  <c r="F141" i="4" s="1"/>
  <c r="E141" i="4" s="1"/>
  <c r="E140" i="4" s="1"/>
  <c r="E145" i="4"/>
  <c r="E138" i="4"/>
  <c r="I188" i="4"/>
  <c r="E69" i="4"/>
  <c r="E68" i="4" s="1"/>
  <c r="E132" i="4"/>
  <c r="I134" i="4"/>
  <c r="I68" i="4"/>
  <c r="F139" i="4"/>
  <c r="F69" i="4"/>
  <c r="F68" i="4" s="1"/>
  <c r="I140" i="4"/>
  <c r="E143" i="4"/>
  <c r="I128" i="4"/>
  <c r="E131" i="4"/>
  <c r="E129" i="4" s="1"/>
  <c r="E128" i="4" s="1"/>
  <c r="E191" i="4"/>
  <c r="E189" i="4" s="1"/>
  <c r="E188" i="4" s="1"/>
  <c r="I62" i="4"/>
  <c r="I69" i="4"/>
  <c r="E63" i="4"/>
  <c r="E62" i="4" s="1"/>
  <c r="F56" i="4"/>
  <c r="I14" i="4"/>
  <c r="I63" i="4"/>
  <c r="I15" i="4"/>
  <c r="E15" i="4"/>
  <c r="E14" i="4"/>
  <c r="E56" i="4"/>
  <c r="F14" i="4"/>
  <c r="E51" i="4"/>
  <c r="I57" i="4"/>
  <c r="F15" i="4"/>
  <c r="I56" i="4"/>
  <c r="E57" i="4"/>
  <c r="F57" i="4"/>
  <c r="F50" i="4"/>
  <c r="I51" i="4"/>
  <c r="E50" i="4"/>
  <c r="I50" i="4"/>
  <c r="F51" i="4"/>
  <c r="K123" i="4"/>
  <c r="L123" i="4"/>
  <c r="M123" i="4"/>
  <c r="N123" i="4"/>
  <c r="O123" i="4"/>
  <c r="J123" i="4"/>
  <c r="F219" i="4" l="1"/>
  <c r="F218" i="4" s="1"/>
  <c r="I123" i="4"/>
  <c r="I122" i="4" s="1"/>
  <c r="E135" i="4"/>
  <c r="E134" i="4" s="1"/>
  <c r="F129" i="4"/>
  <c r="F128" i="4" s="1"/>
  <c r="F395" i="4"/>
  <c r="F394" i="4" s="1"/>
  <c r="F329" i="4"/>
  <c r="F328" i="4" s="1"/>
  <c r="F389" i="4"/>
  <c r="F388" i="4" s="1"/>
  <c r="E335" i="4"/>
  <c r="E334" i="4" s="1"/>
  <c r="F281" i="4"/>
  <c r="F280" i="4" s="1"/>
  <c r="E293" i="4"/>
  <c r="E292" i="4" s="1"/>
  <c r="F140" i="4"/>
  <c r="F225" i="4"/>
  <c r="F224" i="4" s="1"/>
  <c r="F231" i="4"/>
  <c r="F230" i="4" s="1"/>
  <c r="F135" i="4"/>
  <c r="F134" i="4" s="1"/>
  <c r="F146" i="4"/>
  <c r="K383" i="4"/>
  <c r="L383" i="4"/>
  <c r="L382" i="4" s="1"/>
  <c r="M383" i="4"/>
  <c r="M382" i="4" s="1"/>
  <c r="N383" i="4"/>
  <c r="N382" i="4" s="1"/>
  <c r="O383" i="4"/>
  <c r="O382" i="4" s="1"/>
  <c r="J383" i="4"/>
  <c r="J382" i="4" s="1"/>
  <c r="I384" i="4"/>
  <c r="I385" i="4"/>
  <c r="I386" i="4"/>
  <c r="I387" i="4"/>
  <c r="K377" i="4"/>
  <c r="K376" i="4" s="1"/>
  <c r="L377" i="4"/>
  <c r="L376" i="4" s="1"/>
  <c r="M377" i="4"/>
  <c r="M376" i="4" s="1"/>
  <c r="N377" i="4"/>
  <c r="N376" i="4" s="1"/>
  <c r="O377" i="4"/>
  <c r="O376" i="4" s="1"/>
  <c r="J377" i="4"/>
  <c r="I378" i="4"/>
  <c r="I379" i="4"/>
  <c r="I380" i="4"/>
  <c r="I381" i="4"/>
  <c r="K371" i="4"/>
  <c r="K370" i="4" s="1"/>
  <c r="L371" i="4"/>
  <c r="L370" i="4" s="1"/>
  <c r="M371" i="4"/>
  <c r="M370" i="4" s="1"/>
  <c r="N371" i="4"/>
  <c r="N370" i="4" s="1"/>
  <c r="O371" i="4"/>
  <c r="O370" i="4" s="1"/>
  <c r="J371" i="4"/>
  <c r="J370" i="4" s="1"/>
  <c r="I372" i="4"/>
  <c r="I373" i="4"/>
  <c r="I374" i="4"/>
  <c r="I375" i="4"/>
  <c r="K365" i="4"/>
  <c r="L365" i="4"/>
  <c r="L364" i="4" s="1"/>
  <c r="M365" i="4"/>
  <c r="M364" i="4" s="1"/>
  <c r="N365" i="4"/>
  <c r="N364" i="4" s="1"/>
  <c r="O365" i="4"/>
  <c r="O364" i="4" s="1"/>
  <c r="J365" i="4"/>
  <c r="J364" i="4" s="1"/>
  <c r="I366" i="4"/>
  <c r="I367" i="4"/>
  <c r="I368" i="4"/>
  <c r="I369" i="4"/>
  <c r="K323" i="4"/>
  <c r="K322" i="4" s="1"/>
  <c r="L323" i="4"/>
  <c r="L322" i="4" s="1"/>
  <c r="M323" i="4"/>
  <c r="M322" i="4" s="1"/>
  <c r="N323" i="4"/>
  <c r="N322" i="4" s="1"/>
  <c r="O323" i="4"/>
  <c r="O322" i="4" s="1"/>
  <c r="J323" i="4"/>
  <c r="J322" i="4" s="1"/>
  <c r="I324" i="4"/>
  <c r="I325" i="4"/>
  <c r="I326" i="4"/>
  <c r="I327" i="4"/>
  <c r="I318" i="4"/>
  <c r="I319" i="4"/>
  <c r="I320" i="4"/>
  <c r="I321" i="4"/>
  <c r="N316" i="4"/>
  <c r="K311" i="4"/>
  <c r="K310" i="4" s="1"/>
  <c r="L311" i="4"/>
  <c r="L310" i="4" s="1"/>
  <c r="M311" i="4"/>
  <c r="M310" i="4" s="1"/>
  <c r="N311" i="4"/>
  <c r="N310" i="4" s="1"/>
  <c r="O311" i="4"/>
  <c r="O310" i="4" s="1"/>
  <c r="J311" i="4"/>
  <c r="J310" i="4" s="1"/>
  <c r="I312" i="4"/>
  <c r="I313" i="4"/>
  <c r="I314" i="4"/>
  <c r="I315" i="4"/>
  <c r="J275" i="4"/>
  <c r="I276" i="4"/>
  <c r="I279" i="4"/>
  <c r="F279" i="4" s="1"/>
  <c r="E279" i="4" s="1"/>
  <c r="I278" i="4"/>
  <c r="I22" i="4"/>
  <c r="I23" i="4"/>
  <c r="I24" i="4"/>
  <c r="I25" i="4"/>
  <c r="J122" i="4"/>
  <c r="K122" i="4"/>
  <c r="L122" i="4"/>
  <c r="M122" i="4"/>
  <c r="N122" i="4"/>
  <c r="O122" i="4"/>
  <c r="E321" i="4" l="1"/>
  <c r="F321" i="4"/>
  <c r="E375" i="4"/>
  <c r="F375" i="4"/>
  <c r="E315" i="4"/>
  <c r="F315" i="4"/>
  <c r="I317" i="4"/>
  <c r="E381" i="4"/>
  <c r="F381" i="4"/>
  <c r="F387" i="4"/>
  <c r="E387" i="4"/>
  <c r="I383" i="4"/>
  <c r="I365" i="4"/>
  <c r="K382" i="4"/>
  <c r="K364" i="4"/>
  <c r="I377" i="4"/>
  <c r="I371" i="4"/>
  <c r="I323" i="4"/>
  <c r="I311" i="4"/>
  <c r="F22" i="4"/>
  <c r="F23" i="4"/>
  <c r="F24" i="4"/>
  <c r="F25" i="4"/>
  <c r="E22" i="4"/>
  <c r="E23" i="4"/>
  <c r="E24" i="4"/>
  <c r="E25" i="4"/>
  <c r="K21" i="4"/>
  <c r="L21" i="4"/>
  <c r="M21" i="4"/>
  <c r="N21" i="4"/>
  <c r="O21" i="4"/>
  <c r="N20" i="4"/>
  <c r="O20" i="4"/>
  <c r="J21" i="4"/>
  <c r="F21" i="4" l="1"/>
  <c r="I21" i="4"/>
  <c r="E21" i="4"/>
  <c r="I277" i="4"/>
  <c r="C32" i="6"/>
  <c r="D32" i="6"/>
  <c r="C33" i="6"/>
  <c r="D33" i="6"/>
  <c r="C34" i="6"/>
  <c r="D34" i="6"/>
  <c r="C35" i="6"/>
  <c r="D35" i="6"/>
  <c r="B33" i="6"/>
  <c r="B34" i="6"/>
  <c r="B35" i="6"/>
  <c r="B32" i="6"/>
  <c r="C27" i="6"/>
  <c r="D27" i="6"/>
  <c r="C28" i="6"/>
  <c r="D28" i="6"/>
  <c r="C29" i="6"/>
  <c r="D29" i="6"/>
  <c r="C30" i="6"/>
  <c r="D30" i="6"/>
  <c r="B28" i="6"/>
  <c r="B29" i="6"/>
  <c r="B30" i="6"/>
  <c r="B27" i="6"/>
  <c r="C22" i="6"/>
  <c r="D22" i="6"/>
  <c r="C23" i="6"/>
  <c r="D23" i="6"/>
  <c r="C24" i="6"/>
  <c r="D24" i="6"/>
  <c r="C25" i="6"/>
  <c r="D25" i="6"/>
  <c r="B23" i="6"/>
  <c r="B24" i="6"/>
  <c r="B25" i="6"/>
  <c r="B22" i="6"/>
  <c r="C17" i="6"/>
  <c r="D17" i="6"/>
  <c r="D18" i="6"/>
  <c r="C19" i="6"/>
  <c r="D19" i="6"/>
  <c r="C20" i="6"/>
  <c r="D20" i="6"/>
  <c r="B18" i="6"/>
  <c r="B19" i="6"/>
  <c r="B20" i="6"/>
  <c r="B17" i="6"/>
  <c r="C12" i="6"/>
  <c r="D12" i="6"/>
  <c r="C13" i="6"/>
  <c r="D13" i="6"/>
  <c r="C14" i="6"/>
  <c r="D14" i="6"/>
  <c r="C15" i="6"/>
  <c r="D15" i="6"/>
  <c r="B13" i="6"/>
  <c r="B14" i="6"/>
  <c r="B15" i="6"/>
  <c r="B12" i="6"/>
  <c r="C7" i="6"/>
  <c r="D7" i="6"/>
  <c r="C8" i="6"/>
  <c r="D8" i="6"/>
  <c r="C9" i="6"/>
  <c r="D9" i="6"/>
  <c r="C10" i="6"/>
  <c r="D10" i="6"/>
  <c r="B8" i="6"/>
  <c r="B9" i="6"/>
  <c r="B10" i="6"/>
  <c r="B7" i="6"/>
  <c r="D1" i="6"/>
  <c r="C1" i="6"/>
  <c r="B1" i="6"/>
  <c r="D21" i="6" l="1"/>
  <c r="C31" i="6"/>
  <c r="D31" i="6"/>
  <c r="D11" i="6"/>
  <c r="C11" i="6"/>
  <c r="C6" i="6"/>
  <c r="D26" i="6"/>
  <c r="C26" i="6"/>
  <c r="D16" i="6"/>
  <c r="B21" i="6"/>
  <c r="B26" i="6"/>
  <c r="C21" i="6"/>
  <c r="B31" i="6"/>
  <c r="D6" i="6"/>
  <c r="B16" i="6"/>
  <c r="B11" i="6"/>
  <c r="B6" i="6"/>
  <c r="F369" i="4"/>
  <c r="E369" i="4" s="1"/>
  <c r="K256" i="4" l="1"/>
  <c r="K262" i="4" l="1"/>
  <c r="L262" i="4"/>
  <c r="M262" i="4"/>
  <c r="N268" i="4"/>
  <c r="I35" i="4" l="1"/>
  <c r="F35" i="4" s="1"/>
  <c r="E324" i="4"/>
  <c r="E209" i="4"/>
  <c r="F211" i="4"/>
  <c r="E211" i="4"/>
  <c r="M256" i="4"/>
  <c r="I273" i="4"/>
  <c r="L268" i="4"/>
  <c r="F209" i="4" l="1"/>
  <c r="C18" i="6"/>
  <c r="C16" i="6" s="1"/>
  <c r="E210" i="4"/>
  <c r="E207" i="4" s="1"/>
  <c r="E206" i="4" s="1"/>
  <c r="F210" i="4"/>
  <c r="F386" i="4"/>
  <c r="E386" i="4" s="1"/>
  <c r="F385" i="4"/>
  <c r="F380" i="4"/>
  <c r="E380" i="4" s="1"/>
  <c r="F379" i="4"/>
  <c r="J376" i="4"/>
  <c r="F374" i="4"/>
  <c r="E374" i="4" s="1"/>
  <c r="F373" i="4"/>
  <c r="K316" i="4"/>
  <c r="F319" i="4"/>
  <c r="F320" i="4"/>
  <c r="E320" i="4" s="1"/>
  <c r="J316" i="4"/>
  <c r="I260" i="4"/>
  <c r="I261" i="4"/>
  <c r="I259" i="4"/>
  <c r="I270" i="4"/>
  <c r="I271" i="4"/>
  <c r="I272" i="4"/>
  <c r="F377" i="4" l="1"/>
  <c r="F383" i="4"/>
  <c r="F371" i="4"/>
  <c r="I257" i="4"/>
  <c r="I269" i="4"/>
  <c r="F317" i="4"/>
  <c r="F207" i="4"/>
  <c r="F206" i="4" s="1"/>
  <c r="E373" i="4"/>
  <c r="E379" i="4"/>
  <c r="F368" i="4"/>
  <c r="E368" i="4" s="1"/>
  <c r="E319" i="4"/>
  <c r="E317" i="4" s="1"/>
  <c r="E385" i="4"/>
  <c r="E383" i="4" s="1"/>
  <c r="F325" i="4"/>
  <c r="E325" i="4"/>
  <c r="I322" i="4"/>
  <c r="F326" i="4"/>
  <c r="E326" i="4"/>
  <c r="E327" i="4"/>
  <c r="F327" i="4"/>
  <c r="E382" i="4"/>
  <c r="I268" i="4"/>
  <c r="F367" i="4"/>
  <c r="F365" i="4" s="1"/>
  <c r="I364" i="4"/>
  <c r="I370" i="4"/>
  <c r="I376" i="4"/>
  <c r="I382" i="4"/>
  <c r="E367" i="4"/>
  <c r="F382" i="4"/>
  <c r="F376" i="4"/>
  <c r="F370" i="4"/>
  <c r="I316" i="4"/>
  <c r="F316" i="4"/>
  <c r="E365" i="4" l="1"/>
  <c r="E376" i="4"/>
  <c r="E377" i="4"/>
  <c r="E370" i="4"/>
  <c r="E371" i="4"/>
  <c r="E316" i="4"/>
  <c r="F323" i="4"/>
  <c r="E323" i="4"/>
  <c r="F322" i="4"/>
  <c r="F364" i="4"/>
  <c r="E364" i="4"/>
  <c r="E322" i="4"/>
  <c r="F314" i="4"/>
  <c r="E314" i="4" s="1"/>
  <c r="E313" i="4"/>
  <c r="E311" i="4" l="1"/>
  <c r="I310" i="4"/>
  <c r="E310" i="4"/>
  <c r="F313" i="4"/>
  <c r="F311" i="4" s="1"/>
  <c r="F310" i="4" l="1"/>
  <c r="I34" i="4"/>
  <c r="F34" i="4" s="1"/>
  <c r="J33" i="4"/>
  <c r="J32" i="4" s="1"/>
  <c r="I28" i="4"/>
  <c r="J27" i="4"/>
  <c r="E34" i="4" l="1"/>
  <c r="J274" i="4" l="1"/>
  <c r="K275" i="4"/>
  <c r="K274" i="4"/>
  <c r="M206" i="4" l="1"/>
  <c r="M212" i="4"/>
  <c r="E216" i="4"/>
  <c r="F216" i="4"/>
  <c r="F215" i="4"/>
  <c r="E215" i="4"/>
  <c r="L212" i="4"/>
  <c r="K212" i="4"/>
  <c r="J212" i="4"/>
  <c r="E213" i="4" l="1"/>
  <c r="E212" i="4" s="1"/>
  <c r="F213" i="4"/>
  <c r="F212" i="4" s="1"/>
  <c r="I212" i="4"/>
  <c r="K206" i="4"/>
  <c r="J206" i="4"/>
  <c r="L256" i="4"/>
  <c r="K268" i="4"/>
  <c r="J267" i="4"/>
  <c r="J268" i="4"/>
  <c r="J266" i="4" l="1"/>
  <c r="J264" i="4" s="1"/>
  <c r="I267" i="4"/>
  <c r="F267" i="4" s="1"/>
  <c r="E267" i="4" s="1"/>
  <c r="J265" i="4"/>
  <c r="M268" i="4"/>
  <c r="E273" i="4"/>
  <c r="M275" i="4"/>
  <c r="L275" i="4"/>
  <c r="M274" i="4"/>
  <c r="I266" i="4" l="1"/>
  <c r="F266" i="4" s="1"/>
  <c r="J263" i="4"/>
  <c r="I265" i="4"/>
  <c r="I264" i="4"/>
  <c r="J262" i="4"/>
  <c r="I262" i="4" s="1"/>
  <c r="I275" i="4"/>
  <c r="F273" i="4"/>
  <c r="F261" i="4"/>
  <c r="E261" i="4" s="1"/>
  <c r="F278" i="4"/>
  <c r="E278" i="4"/>
  <c r="L274" i="4"/>
  <c r="I274" i="4" s="1"/>
  <c r="F272" i="4"/>
  <c r="E272" i="4"/>
  <c r="F260" i="4"/>
  <c r="E260" i="4"/>
  <c r="J256" i="4"/>
  <c r="L206" i="4"/>
  <c r="E266" i="4" l="1"/>
  <c r="I263" i="4"/>
  <c r="F265" i="4"/>
  <c r="F263" i="4" s="1"/>
  <c r="F262" i="4" s="1"/>
  <c r="E265" i="4"/>
  <c r="I256" i="4"/>
  <c r="F271" i="4"/>
  <c r="F269" i="4" s="1"/>
  <c r="F268" i="4" s="1"/>
  <c r="F259" i="4"/>
  <c r="F257" i="4" s="1"/>
  <c r="F256" i="4" s="1"/>
  <c r="E259" i="4"/>
  <c r="E277" i="4"/>
  <c r="E275" i="4" s="1"/>
  <c r="E274" i="4" s="1"/>
  <c r="I206" i="4"/>
  <c r="E271" i="4"/>
  <c r="E269" i="4" s="1"/>
  <c r="E268" i="4" s="1"/>
  <c r="F277" i="4"/>
  <c r="F275" i="4" s="1"/>
  <c r="F274" i="4" s="1"/>
  <c r="I36" i="4"/>
  <c r="F36" i="4" s="1"/>
  <c r="F32" i="4" s="1"/>
  <c r="E263" i="4" l="1"/>
  <c r="E262" i="4" s="1"/>
  <c r="E257" i="4"/>
  <c r="E256" i="4" s="1"/>
  <c r="I205" i="4" l="1"/>
  <c r="F205" i="4" s="1"/>
  <c r="E205" i="4" s="1"/>
  <c r="I204" i="4"/>
  <c r="F204" i="4" s="1"/>
  <c r="I203" i="4"/>
  <c r="F203" i="4" s="1"/>
  <c r="I202" i="4"/>
  <c r="M200" i="4"/>
  <c r="L200" i="4"/>
  <c r="K200" i="4"/>
  <c r="J200" i="4"/>
  <c r="L194" i="4"/>
  <c r="I199" i="4"/>
  <c r="F199" i="4" s="1"/>
  <c r="E199" i="4" s="1"/>
  <c r="I198" i="4"/>
  <c r="I197" i="4"/>
  <c r="I196" i="4"/>
  <c r="M194" i="4"/>
  <c r="M116" i="4"/>
  <c r="M44" i="4"/>
  <c r="M45" i="4"/>
  <c r="M20" i="4"/>
  <c r="M38" i="4"/>
  <c r="L39" i="4"/>
  <c r="M39" i="4"/>
  <c r="I42" i="4"/>
  <c r="I41" i="4"/>
  <c r="K39" i="4"/>
  <c r="J39" i="4"/>
  <c r="L38" i="4"/>
  <c r="K38" i="4"/>
  <c r="J38" i="4"/>
  <c r="I201" i="4" l="1"/>
  <c r="I195" i="4"/>
  <c r="F201" i="4"/>
  <c r="F200" i="4" s="1"/>
  <c r="F41" i="4"/>
  <c r="E41" i="4" s="1"/>
  <c r="I200" i="4"/>
  <c r="E204" i="4"/>
  <c r="E203" i="4"/>
  <c r="I38" i="4"/>
  <c r="I39" i="4"/>
  <c r="F42" i="4"/>
  <c r="E42" i="4"/>
  <c r="E201" i="4" l="1"/>
  <c r="E200" i="4" s="1"/>
  <c r="F38" i="4"/>
  <c r="E38" i="4"/>
  <c r="F39" i="4"/>
  <c r="E39" i="4"/>
  <c r="I35" i="5" l="1"/>
  <c r="F35" i="5" s="1"/>
  <c r="I34" i="5"/>
  <c r="F34" i="5" s="1"/>
  <c r="L32" i="5"/>
  <c r="K32" i="5"/>
  <c r="J32" i="5"/>
  <c r="L31" i="5"/>
  <c r="K31" i="5"/>
  <c r="J31" i="5"/>
  <c r="I29" i="5"/>
  <c r="E29" i="5" s="1"/>
  <c r="I28" i="5"/>
  <c r="F28" i="5" s="1"/>
  <c r="E28" i="5"/>
  <c r="L26" i="5"/>
  <c r="K26" i="5"/>
  <c r="J26" i="5"/>
  <c r="L25" i="5"/>
  <c r="K25" i="5"/>
  <c r="J25" i="5"/>
  <c r="I23" i="5"/>
  <c r="I22" i="5"/>
  <c r="F22" i="5" s="1"/>
  <c r="F19" i="5" s="1"/>
  <c r="L20" i="5"/>
  <c r="K20" i="5"/>
  <c r="J20" i="5"/>
  <c r="L19" i="5"/>
  <c r="K19" i="5"/>
  <c r="J19" i="5"/>
  <c r="I17" i="5"/>
  <c r="F17" i="5" s="1"/>
  <c r="I16" i="5"/>
  <c r="F16" i="5" s="1"/>
  <c r="L14" i="5"/>
  <c r="K14" i="5"/>
  <c r="J14" i="5"/>
  <c r="L13" i="5"/>
  <c r="K13" i="5"/>
  <c r="J13" i="5"/>
  <c r="I11" i="5"/>
  <c r="I10" i="5"/>
  <c r="E10" i="5" s="1"/>
  <c r="L8" i="5"/>
  <c r="K8" i="5"/>
  <c r="J8" i="5"/>
  <c r="L7" i="5"/>
  <c r="K7" i="5"/>
  <c r="J7" i="5"/>
  <c r="I5" i="5"/>
  <c r="F5" i="5" s="1"/>
  <c r="F4" i="5"/>
  <c r="E4" i="5"/>
  <c r="L2" i="5"/>
  <c r="K2" i="5"/>
  <c r="J2" i="5"/>
  <c r="L1" i="5"/>
  <c r="K1" i="5"/>
  <c r="J1" i="5"/>
  <c r="F120" i="4"/>
  <c r="E120" i="4" s="1"/>
  <c r="F119" i="4" l="1"/>
  <c r="F117" i="4" s="1"/>
  <c r="F116" i="4" s="1"/>
  <c r="E119" i="4"/>
  <c r="E117" i="4" s="1"/>
  <c r="E116" i="4" s="1"/>
  <c r="I1" i="5"/>
  <c r="E16" i="5"/>
  <c r="E22" i="5"/>
  <c r="E19" i="5" s="1"/>
  <c r="I25" i="5"/>
  <c r="I26" i="5"/>
  <c r="E26" i="5"/>
  <c r="I19" i="5"/>
  <c r="F29" i="5"/>
  <c r="F26" i="5" s="1"/>
  <c r="I20" i="5"/>
  <c r="E25" i="5"/>
  <c r="F31" i="5"/>
  <c r="F32" i="5"/>
  <c r="I31" i="5"/>
  <c r="I2" i="5"/>
  <c r="I7" i="5"/>
  <c r="E35" i="5"/>
  <c r="I32" i="5"/>
  <c r="E34" i="5"/>
  <c r="E5" i="5"/>
  <c r="F10" i="5"/>
  <c r="E17" i="5"/>
  <c r="F2" i="5"/>
  <c r="F1" i="5"/>
  <c r="F14" i="5"/>
  <c r="F13" i="5"/>
  <c r="E11" i="5"/>
  <c r="E7" i="5" s="1"/>
  <c r="I8" i="5"/>
  <c r="F11" i="5"/>
  <c r="I13" i="5"/>
  <c r="I14" i="5"/>
  <c r="E13" i="5" l="1"/>
  <c r="F25" i="5"/>
  <c r="F8" i="5"/>
  <c r="E14" i="5"/>
  <c r="E8" i="5"/>
  <c r="E1" i="5"/>
  <c r="E2" i="5"/>
  <c r="F7" i="5"/>
  <c r="E31" i="5"/>
  <c r="E32" i="5"/>
  <c r="E28" i="4" l="1"/>
  <c r="F28" i="4"/>
  <c r="L33" i="4" l="1"/>
  <c r="I32" i="4" l="1"/>
  <c r="I33" i="4"/>
  <c r="F33" i="4" l="1"/>
  <c r="K116" i="4"/>
  <c r="J116" i="4"/>
  <c r="J115" i="4" s="1"/>
  <c r="J114" i="4" l="1"/>
  <c r="I115" i="4"/>
  <c r="F115" i="4" s="1"/>
  <c r="E115" i="4" s="1"/>
  <c r="E198" i="4"/>
  <c r="E197" i="4"/>
  <c r="K194" i="4"/>
  <c r="J194" i="4"/>
  <c r="E126" i="4"/>
  <c r="F125" i="4"/>
  <c r="L116" i="4"/>
  <c r="I48" i="4"/>
  <c r="F48" i="4" s="1"/>
  <c r="I47" i="4"/>
  <c r="F47" i="4" s="1"/>
  <c r="L45" i="4"/>
  <c r="K45" i="4"/>
  <c r="J45" i="4"/>
  <c r="L44" i="4"/>
  <c r="K44" i="4"/>
  <c r="J44" i="4"/>
  <c r="I30" i="4"/>
  <c r="I29" i="4"/>
  <c r="F29" i="4" s="1"/>
  <c r="L27" i="4"/>
  <c r="K27" i="4"/>
  <c r="L26" i="4"/>
  <c r="K26" i="4"/>
  <c r="J26" i="4"/>
  <c r="E195" i="4" l="1"/>
  <c r="E194" i="4" s="1"/>
  <c r="I114" i="4"/>
  <c r="J113" i="4"/>
  <c r="F45" i="4"/>
  <c r="F44" i="4"/>
  <c r="I194" i="4"/>
  <c r="F126" i="4"/>
  <c r="F123" i="4" s="1"/>
  <c r="F197" i="4"/>
  <c r="F30" i="4"/>
  <c r="I27" i="4"/>
  <c r="E30" i="4"/>
  <c r="F198" i="4"/>
  <c r="I116" i="4"/>
  <c r="I44" i="4"/>
  <c r="E48" i="4"/>
  <c r="E125" i="4"/>
  <c r="E123" i="4" s="1"/>
  <c r="E122" i="4" s="1"/>
  <c r="I45" i="4"/>
  <c r="E47" i="4"/>
  <c r="I26" i="4"/>
  <c r="E29" i="4"/>
  <c r="L20" i="4"/>
  <c r="K20" i="4"/>
  <c r="J20" i="4"/>
  <c r="J112" i="4" l="1"/>
  <c r="I113" i="4"/>
  <c r="E114" i="4"/>
  <c r="F114" i="4"/>
  <c r="F195" i="4"/>
  <c r="F194" i="4" s="1"/>
  <c r="F122" i="4"/>
  <c r="I20" i="4"/>
  <c r="E26" i="4"/>
  <c r="E27" i="4"/>
  <c r="F26" i="4"/>
  <c r="F27" i="4"/>
  <c r="E44" i="4"/>
  <c r="E45" i="4"/>
  <c r="F20" i="4"/>
  <c r="E113" i="4" l="1"/>
  <c r="E111" i="4" s="1"/>
  <c r="E110" i="4" s="1"/>
  <c r="F113" i="4"/>
  <c r="F111" i="4" s="1"/>
  <c r="F110" i="4" s="1"/>
  <c r="I112" i="4"/>
  <c r="J110" i="4"/>
  <c r="J111" i="4"/>
  <c r="E20" i="4"/>
  <c r="I111" i="4" l="1"/>
  <c r="I110" i="4"/>
</calcChain>
</file>

<file path=xl/sharedStrings.xml><?xml version="1.0" encoding="utf-8"?>
<sst xmlns="http://schemas.openxmlformats.org/spreadsheetml/2006/main" count="560" uniqueCount="198">
  <si>
    <t>Областной бюджет</t>
  </si>
  <si>
    <t>Местный бюджет</t>
  </si>
  <si>
    <t>всего</t>
  </si>
  <si>
    <t>№ стр.</t>
  </si>
  <si>
    <t>к Муниципальной подпрограмме</t>
  </si>
  <si>
    <t>Федеральный бюджет</t>
  </si>
  <si>
    <t xml:space="preserve">Внебюджетные источники   </t>
  </si>
  <si>
    <t>Приложение  № 3</t>
  </si>
  <si>
    <t>в ценах соответствующих лет реализации проекта</t>
  </si>
  <si>
    <t>начало</t>
  </si>
  <si>
    <t>ввод (завершение)</t>
  </si>
  <si>
    <t>ВСЕГО по объекту 1</t>
  </si>
  <si>
    <t>Форма собственности</t>
  </si>
  <si>
    <t>Наименование объекта капитального строительства (реконструкции)/ Источники расходов на финансирование объекта капитального строительства (реконструкции)</t>
  </si>
  <si>
    <t>Адрес объекта капитального строительства (реконструкции)</t>
  </si>
  <si>
    <t>в текущих ценах (на момент составления проектно-сметной документации)</t>
  </si>
  <si>
    <t>Сроки строительства (реконструкции) (проектно-сметных работ, экспертизы проектно-сметной документации)</t>
  </si>
  <si>
    <t>ПЕРЕЧЕНЬ ОБЪЕКТОВ КАПИТАЛЬНОГО СТРОИТЕЛЬСТВА ДЛЯ БЮДЖЕТНЫХ ИНВЕСТИЦИЙ</t>
  </si>
  <si>
    <t>Объект 10Строительство блочной газовой котельной по ул.Мира в п.Зайково</t>
  </si>
  <si>
    <t>Объект 11 Строительство блочной газовой котельной в д.Дубская</t>
  </si>
  <si>
    <t>Объект 12 Строительство блочной газовой котельной в с.Знаменское</t>
  </si>
  <si>
    <t>д.Дубская Ирбитского района Свердловской области</t>
  </si>
  <si>
    <t>п.Зайково Ирбитского района Свердловской области</t>
  </si>
  <si>
    <t xml:space="preserve"> с.Знаменское Ирбитского района Свердловской области</t>
  </si>
  <si>
    <t>Объект 15 Разработка проектно-сметной документации по объекту «Строительство блочной газовой котельной в п. Зайково по ул. Мира»</t>
  </si>
  <si>
    <t>п. Зайково Ирбитского района Свердловской области</t>
  </si>
  <si>
    <t>д. Дубская Ирбитского района Свердловской области</t>
  </si>
  <si>
    <t>с. Знаменское Ирбитского района Свердловской области</t>
  </si>
  <si>
    <t>Объект 16 Разработка проектно-сметной документации по объекту «Строительство блочной газовой котельной в д. Дубская»</t>
  </si>
  <si>
    <t>Объект 17 Разработка проектно-сметной документации по объекту «Строительство блочной газовой котельной в с. Знаменское»</t>
  </si>
  <si>
    <t>ВСЕГО по объекту 2</t>
  </si>
  <si>
    <t>ВСЕГО по объекту 3</t>
  </si>
  <si>
    <t>ВСЕГО по объекту 4</t>
  </si>
  <si>
    <t>ВСЕГО по объекту 5</t>
  </si>
  <si>
    <t>ВСЕГО по объекту 6</t>
  </si>
  <si>
    <t>ВСЕГО по объекту 7</t>
  </si>
  <si>
    <t>ВСЕГО по объекту 8</t>
  </si>
  <si>
    <t>ВСЕГО по объекту 9</t>
  </si>
  <si>
    <t>ВСЕГО по объекту 10</t>
  </si>
  <si>
    <t>ВСЕГО по объекту 11</t>
  </si>
  <si>
    <t>ВСЕГО по объекту 12</t>
  </si>
  <si>
    <t>ВСЕГО по объекту 13</t>
  </si>
  <si>
    <t>ВСЕГО по объекту 15</t>
  </si>
  <si>
    <t>ВСЕГО по объекту 16</t>
  </si>
  <si>
    <t>ВСЕГО по объекту 17</t>
  </si>
  <si>
    <t>Сметная стоимость объекта, руб.:</t>
  </si>
  <si>
    <t>Объем финансирования, рублей</t>
  </si>
  <si>
    <t>ВСЕГО по объекту 14</t>
  </si>
  <si>
    <t>ВСЕГО по объекту 18</t>
  </si>
  <si>
    <t>ВСЕГО по объекту 19</t>
  </si>
  <si>
    <t>ВСЕГО по объекту 20</t>
  </si>
  <si>
    <t>ВСЕГО по объекту 21</t>
  </si>
  <si>
    <t>ВСЕГО по объекту 24</t>
  </si>
  <si>
    <t>ВСЕГО по объекту 25</t>
  </si>
  <si>
    <t>ВСЕГО по объекту 26</t>
  </si>
  <si>
    <t>ВСЕГО по объекту 27</t>
  </si>
  <si>
    <t>ВСЕГО по объекту 22</t>
  </si>
  <si>
    <t>ВСЕГО по объекту 23</t>
  </si>
  <si>
    <t>Приложение 2 к Постановлению администраци Ирбитского</t>
  </si>
  <si>
    <t>Мероприятие 6 "Технологическое присоединение к электрическим сетям блочных газовых котельных</t>
  </si>
  <si>
    <t>Мероприятие 7 Строительство блочных газовых котельных, строительство межпоселковых газопроводов в Ирбитском районе Свердловской области, всего, из них:</t>
  </si>
  <si>
    <t>Мероприятие 8 Разработка проектно-сметной документации по объектам строительства блочных газовых котельных в Ирбитском районе Свердловской области , всего, из них:</t>
  </si>
  <si>
    <t>Мероприятие 14 Строительство газораспределительных сетей в населенных пунктах Ирбитского МО Свердловской области, всего, из них:</t>
  </si>
  <si>
    <t>Мероприятие 15 Строительство межпоселковых газопроводов  в Ирбитском районе Свердловской области, всего, из них:</t>
  </si>
  <si>
    <t>Мероприятие 16 Разработка проектно-сметной документации на газоснабжение населенных пунктов Ирбитского района Свердловской области, всего, из них:</t>
  </si>
  <si>
    <t>Мероприятие 17  Разработка ПСД на межпоселковые газопроводы Ирбитского района Свердловской области, всего, из них:</t>
  </si>
  <si>
    <t>от ______________  № ___________</t>
  </si>
  <si>
    <t>по выполнению муниципальной программы "Развитие жилищно-коммунального хозяйства и повышение энергетической эффективности в Ирбитском муниципальном образовании до 2024 г."</t>
  </si>
  <si>
    <t xml:space="preserve"> с.Черновское, с. Знаменское Ирбитского района Свердловской области</t>
  </si>
  <si>
    <t>пгт.Пионерский, д.Бердюгина Ирбитского района Свердловской области</t>
  </si>
  <si>
    <t>с.Черновское, с.Кирга Ирбитского района Свердловской области</t>
  </si>
  <si>
    <t>пгт.Пионерский Ирбитского района Свердловской области</t>
  </si>
  <si>
    <t>д.Шарапова Ирбитского района Свердловской области</t>
  </si>
  <si>
    <t>с.Знаменское, д.Новгородова Ирбитского района Свердловской области</t>
  </si>
  <si>
    <t>с.Черновское - с.Кирга Ирбитского района Свердловской области</t>
  </si>
  <si>
    <t>с.Чернорицкое Ирбитского района Свердловской области</t>
  </si>
  <si>
    <t>д.Шмакова Ирбитского района Свердловской области</t>
  </si>
  <si>
    <t>с.Белослудское, д.Первомайская Ирбитского района Свердловской области</t>
  </si>
  <si>
    <t>д.Большедворова, д.Кириллова Ирбитского района Свердловской области</t>
  </si>
  <si>
    <t>с.Кирга Ирбитского района Свердловской области</t>
  </si>
  <si>
    <t>с.Знаменское Ирбитского района Свердловской области</t>
  </si>
  <si>
    <t>д.Новгородова, с.Харловское Ирбитского района Свердловской области</t>
  </si>
  <si>
    <t>д.Бердюгина Ирбитского района Свердловской области</t>
  </si>
  <si>
    <t>д.Новгородова Ирбитского района Свердловской области</t>
  </si>
  <si>
    <t>2023</t>
  </si>
  <si>
    <t>д.Бердюгина, с.Ключи Ирбитского района Свердловской области</t>
  </si>
  <si>
    <t>с.Ключи, с.Рудное Ирбитского района Свердловской области</t>
  </si>
  <si>
    <t>2024</t>
  </si>
  <si>
    <t>с.Харловское Ирбитского района Свердловской области</t>
  </si>
  <si>
    <t>с.Ключи Ирбитского района Свердловской области</t>
  </si>
  <si>
    <t>д.Большая Зверева Ирбитского района Свердловской области</t>
  </si>
  <si>
    <t>д.Речкалова Ирбитского района Свердловской области</t>
  </si>
  <si>
    <t>Объект 8 Строительство блочной газовой котельной в д.Дубская</t>
  </si>
  <si>
    <t>Объект 1 Разработка проектно-сметной документации на "Строительство блочной газовой котельной в д.Дубская"</t>
  </si>
  <si>
    <t>Объект 2 Строительство объекта "Межпоселковый газопровод ГРС с. Черновское - с.Знаменское</t>
  </si>
  <si>
    <t>Объект 3 Разработка проектно-сметной документации на "Межпоселковый газопровод пгт.Пионерский - д.Бердюгина"</t>
  </si>
  <si>
    <t>Объект 4 Разработка проектно-сметной документации на "Межпоселковый газопровод ГРС с.Черновское - с.Кирга</t>
  </si>
  <si>
    <t>Объект 5 Перенос газопровода по адресу пгт.Пионерский ул.Лесная 2</t>
  </si>
  <si>
    <t>Объект 6 Строительство объекта "Газоснабжение д.Шарапова Ирбитского района Свердловской области"</t>
  </si>
  <si>
    <t>Объект 7 Строительство блочной газовой котельной в п.Зайково по ул. Юбилейная</t>
  </si>
  <si>
    <t>Объект 9 Разработка проектно-сметной документации на "Строительство блочной газовой котельной в с.Знаменское"</t>
  </si>
  <si>
    <t>Объект 10 Разработка проектно-сметной документации на "Строительство блочной газовой котельной в д.Речкалова (дом культуры)"</t>
  </si>
  <si>
    <t>Объект 11 Разработка проектно-сметной документации на "Строительство блочной газовой котельной школы №2 в п.Зайково"</t>
  </si>
  <si>
    <t>Объект 12 Разработка проектно-сметной документации на  "Газоснабжение д.Дубская Ирбитского района Свердловской области"</t>
  </si>
  <si>
    <t>Объект 13 Разработка проектно-сметной документации на  "Газоснабжение с.Чернорицкое"</t>
  </si>
  <si>
    <t>Объект 14 Разработка проектно-сметной документации на  "Газоснабжение д.Шмакова"</t>
  </si>
  <si>
    <t>ВСЕГО по объекту 28</t>
  </si>
  <si>
    <t>ВСЕГО по объекту 29</t>
  </si>
  <si>
    <t>ВСЕГО по объекту 30</t>
  </si>
  <si>
    <t>ВСЕГО по объекту 31</t>
  </si>
  <si>
    <t>ВСЕГО по объекту 32</t>
  </si>
  <si>
    <t>ВСЕГО по объекту 33</t>
  </si>
  <si>
    <t>ВСЕГО по объекту 34</t>
  </si>
  <si>
    <t>ВСЕГО по объекту 35</t>
  </si>
  <si>
    <t>ВСЕГО по объекту 36</t>
  </si>
  <si>
    <t>ВСЕГО по объекту 37</t>
  </si>
  <si>
    <t>ВСЕГО по объекту 38</t>
  </si>
  <si>
    <t>ВСЕГО по объекту 39</t>
  </si>
  <si>
    <t>ВСЕГО по объекту 40</t>
  </si>
  <si>
    <t>ВСЕГО по объекту 41</t>
  </si>
  <si>
    <t>ВСЕГО по объекту 42</t>
  </si>
  <si>
    <t>ВСЕГО по объекту 43</t>
  </si>
  <si>
    <t>ВСЕГО по объекту 44</t>
  </si>
  <si>
    <t>ВСЕГО по объекту 45</t>
  </si>
  <si>
    <t>ВСЕГО по объекту 46</t>
  </si>
  <si>
    <t>ВСЕГО по объекту 47</t>
  </si>
  <si>
    <t>ВСЕГО по объекту 48</t>
  </si>
  <si>
    <t>ВСЕГО по объекту 49</t>
  </si>
  <si>
    <t>ВСЕГО по объекту 50</t>
  </si>
  <si>
    <t>ВСЕГО по объекту 51</t>
  </si>
  <si>
    <t>ВСЕГО по объекту 52</t>
  </si>
  <si>
    <t>ВСЕГО по объекту 53</t>
  </si>
  <si>
    <t>ВСЕГО по объекту 54</t>
  </si>
  <si>
    <t>ВСЕГО по объекту 55</t>
  </si>
  <si>
    <t>ВСЕГО по объекту 56</t>
  </si>
  <si>
    <t>ВСЕГО по объекту 57</t>
  </si>
  <si>
    <t>ВСЕГО по объекту 58</t>
  </si>
  <si>
    <t xml:space="preserve">Объект 16 Разработка проектно-сметной документации на строительство сооружений биологической очистки сточных вод </t>
  </si>
  <si>
    <t>п. Зайково, Ирбитский район, Свердловской области</t>
  </si>
  <si>
    <t>п. Рябиновый, Ирбитский район, свердловской области</t>
  </si>
  <si>
    <t>Объект 15 Разработка проектно-сметной документации на строительство водонапорной башни</t>
  </si>
  <si>
    <t>Объект 17 Разработка проектно-сметной документации на "Межпоселковый газопровод с.Знаменское - д.Новгородова"</t>
  </si>
  <si>
    <t>Объект 18 Строительство объекта "Газоснабжение д.Дубская Ирбитского района Свердловской области"</t>
  </si>
  <si>
    <t>Объект 19 Строительство объекта "Межпоселковый газопровод ГРС с.Черновское - с.Кирга"</t>
  </si>
  <si>
    <t>Объект 20 Строительство объекта "Газоснабжение с.Чернорицкое"</t>
  </si>
  <si>
    <t>Объект 21  Строительство объекта "Газоснабжение д.Шмакова"</t>
  </si>
  <si>
    <t>Объект 22 Строительство блочной газовой котельной в с.Знаменское</t>
  </si>
  <si>
    <t>Объект 23 Разработка проектно-сметной документации на "Строительство блочной газовой котельной в с.Кирга"</t>
  </si>
  <si>
    <t>Объект 24 Разработка проектно-сметной документации на "Газоснабжение населенных пунктов с.Белослудское, д.Первомайская Ирбитского района Свердловской области"</t>
  </si>
  <si>
    <t>Объект 25 Разработка проектно-сметной документации на "Газоснабжение населенных пунктов д.Большедворова, д. Кириллова Ирбитского района Свердловской области"</t>
  </si>
  <si>
    <t>Объект 26 Разработка проектно-сметной документации на "Газоснабжение с.Кирга Ирбитского района Свердловской области"</t>
  </si>
  <si>
    <t>Объект 27 Разработка проектно-сметной документации на "Газоснабжение с.Знаменское Ирбитского района Свердловской области"</t>
  </si>
  <si>
    <t>ВСЕГО по объекту 59</t>
  </si>
  <si>
    <t>ВСЕГО по объекту 60</t>
  </si>
  <si>
    <t>Развитие жилищно-коммунального хозяйства и повышение энергетической эффективности в Ирбитском муниципальном образовании до 2024 года</t>
  </si>
  <si>
    <t>Объект 28 Строительство водонапорной башни п. Рябиновый"</t>
  </si>
  <si>
    <t>п. Рябиновый Ирбитского района Свердловской области</t>
  </si>
  <si>
    <t>Объект 29 Разработка проектно-сметной документации на строительство водонапорной башни"</t>
  </si>
  <si>
    <t>Объект 30 Строительство объекта "Межпоселковый газопровод пгт.Пионерский - д.Бердюгина"</t>
  </si>
  <si>
    <t>Объект 31  Строительство объекта "Газоснабжение населенных пунктов с.Белослудское, д.Первомайская Ирбитского района Свердловской области"</t>
  </si>
  <si>
    <t>Объект 32 Строительство объекта "Газоснабжение населенных пунктов д.Большедворова, д. Кириллова Ирбитского района Свердловской области"</t>
  </si>
  <si>
    <t>Объект 33 Строительство объекта "Газоснабжение с.Кирга Ирбитского района Свердловской области"</t>
  </si>
  <si>
    <t>Объект 34 Строительство объекта "Газоснабжение с.Знаменское Ирбитского района Свердловской области"</t>
  </si>
  <si>
    <t>Объект 35 Строительство блочной газовой котельной школы №2 в п.Зайково</t>
  </si>
  <si>
    <t>Объект 36 Строительство блочной газовой котельной д.Речкалова (дом культуры)</t>
  </si>
  <si>
    <t>Объект 37 Разработка проектно-сметной документации на "Строительство блочной газовой котельной в д.Речкалова (основная котельная)"</t>
  </si>
  <si>
    <t>Объект 38 Разработка проектно-сметной документации на "Газоснабжение д.Бердюгина Ирбитского района Свердловской области"</t>
  </si>
  <si>
    <t>с. Ницинское Ирбитского района Свердловской области</t>
  </si>
  <si>
    <t>Объект 39 Разработка проектно-сметной документации на строительство водонапорной башни с. Ницинское</t>
  </si>
  <si>
    <t>Объект 40 Строительство водонапорной башни д. Дубская</t>
  </si>
  <si>
    <t>Объект 41 Строительство объекта "Межпоселковый газопровод с.Знаменское - д.Новгородова"</t>
  </si>
  <si>
    <t>Объект 42 Разработка проектно-сметной документации на "Межпоселковый газопровод д.Новгородова - с.Харловское"</t>
  </si>
  <si>
    <t>Объект 43 Разработка проектно-сметной документации на "Межпоселковый газопровод д.Бердюгина - с.Ключи"</t>
  </si>
  <si>
    <t>Объект 44 Строительство объекта "Газоснабжение д.Бердюгина Ирбитского района Свердловской области"</t>
  </si>
  <si>
    <t>Объект 45 Строительство блочной газовой котельной в д.Речкалова (основная котельная)</t>
  </si>
  <si>
    <t>Объект 46 Строительство блочной газовой котельной в с.Кирга</t>
  </si>
  <si>
    <t>Объект 47 Разработка проектно-сметной документации на "Строительство блочной газовой котельной в д.Новгородова"</t>
  </si>
  <si>
    <t>Объект 48 Разработка проектно-сметной документации на "Газоснабжение д.Новгородова Ирбитского района Свердловской области"</t>
  </si>
  <si>
    <t>Объект 49 Строительство объекта "Газоснабжение д.Новгородова Ирбитского района Свердловской области"</t>
  </si>
  <si>
    <t>Объект 50 Строительство объекта "Межпоселковый газопровод д.Новгородова - с.Харловское"</t>
  </si>
  <si>
    <t>Объект 51 Строительство объекта "Межпоселковый газопровод д.Бердюгина - с.Ключи"</t>
  </si>
  <si>
    <t>Объект 52 Разработка проектно-сметной документации на "Межпоселковый газопровод с.Ключи - с.Рудное"</t>
  </si>
  <si>
    <t>Объект 53 Строительство блочной газовой котельной в д.Новгородова</t>
  </si>
  <si>
    <t>Объект 54 Разработка проектно-сметной документации на "Строительство блочной газовой котельной в с.Чернорицкое"</t>
  </si>
  <si>
    <t>Объект 55 Разработка проектно-сметной документации на "Строительство блочной газовой котельной в с.Харловское"</t>
  </si>
  <si>
    <t>Объект 56 Разработка проектно-сметной документации на "Газоснабжение с.Харловское Ирбитского района Свердловской области"</t>
  </si>
  <si>
    <t>Объект 57 Разработка проектно-сметной документации на "Газоснабжение с.Ключи Ирбитского района Свердловской области"</t>
  </si>
  <si>
    <t>Объект 58 Разработка проектно-сметной документации на "Газоснабжение д.Большая Зверева"</t>
  </si>
  <si>
    <t>Объект 59 Строительство объекта "Межпоселковый газопровод с.Ключи - с.Рудное"</t>
  </si>
  <si>
    <t>Объект 60 Строительство объекта «Газоснабжение с.Харловское Ирбитского района Свердловской области"</t>
  </si>
  <si>
    <t>Объект 61 Строительство объекта "Газоснабжение с.Ключи Ирбитского района Свердловской области"</t>
  </si>
  <si>
    <t>ВСЕГО по объекту 61</t>
  </si>
  <si>
    <t>Объект 62 Строительство объекта "Газоснабжение д.Большая Зверева"</t>
  </si>
  <si>
    <t>ВСЕГО по объекту 62</t>
  </si>
  <si>
    <t>Объект 63 Строительство блочной газовой котельной в с.Чернорицкое</t>
  </si>
  <si>
    <t>ВСЕГО по объекту 63</t>
  </si>
  <si>
    <t>Объект 64 Строительство блочной газовой котельной в с.Харловкое</t>
  </si>
  <si>
    <t>ВСЕГО по объекту 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</si>
</sst>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8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C000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27">
    <xf numFmtId="0" fontId="0" fillId="0" borderId="0" xfId="0"/>
    <xf numFmtId="0" fontId="1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0" fillId="2" borderId="0" xfId="0" applyFill="1"/>
    <xf numFmtId="4" fontId="4" fillId="2" borderId="1" xfId="0" applyNumberFormat="1" applyFont="1" applyFill="1" applyBorder="1" applyAlignment="1">
      <alignment vertical="top" wrapText="1"/>
    </xf>
    <xf numFmtId="4" fontId="4" fillId="0" borderId="1" xfId="0" applyNumberFormat="1" applyFont="1" applyBorder="1" applyAlignment="1">
      <alignment vertical="top" wrapText="1"/>
    </xf>
    <xf numFmtId="4" fontId="5" fillId="0" borderId="1" xfId="0" applyNumberFormat="1" applyFont="1" applyBorder="1" applyAlignment="1">
      <alignment vertical="top" wrapText="1"/>
    </xf>
    <xf numFmtId="4" fontId="6" fillId="0" borderId="1" xfId="0" applyNumberFormat="1" applyFont="1" applyBorder="1" applyAlignment="1">
      <alignment vertical="top" wrapText="1"/>
    </xf>
    <xf numFmtId="0" fontId="7" fillId="0" borderId="0" xfId="0" applyFont="1" applyAlignment="1"/>
    <xf numFmtId="4" fontId="5" fillId="0" borderId="1" xfId="0" applyNumberFormat="1" applyFont="1" applyBorder="1" applyAlignment="1">
      <alignment horizontal="right" vertical="top" wrapText="1"/>
    </xf>
    <xf numFmtId="4" fontId="5" fillId="2" borderId="1" xfId="0" applyNumberFormat="1" applyFont="1" applyFill="1" applyBorder="1" applyAlignment="1">
      <alignment vertical="top" wrapText="1"/>
    </xf>
    <xf numFmtId="0" fontId="4" fillId="0" borderId="1" xfId="0" applyNumberFormat="1" applyFont="1" applyBorder="1" applyAlignment="1">
      <alignment vertical="top" wrapText="1"/>
    </xf>
    <xf numFmtId="0" fontId="6" fillId="0" borderId="1" xfId="0" applyNumberFormat="1" applyFont="1" applyBorder="1" applyAlignment="1">
      <alignment vertical="top" wrapText="1"/>
    </xf>
    <xf numFmtId="0" fontId="5" fillId="0" borderId="1" xfId="0" applyNumberFormat="1" applyFont="1" applyBorder="1" applyAlignment="1">
      <alignment vertical="top" wrapText="1"/>
    </xf>
    <xf numFmtId="4" fontId="9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vertical="top" wrapText="1"/>
    </xf>
    <xf numFmtId="4" fontId="10" fillId="0" borderId="1" xfId="0" applyNumberFormat="1" applyFont="1" applyBorder="1" applyAlignment="1">
      <alignment vertical="top" wrapText="1"/>
    </xf>
    <xf numFmtId="0" fontId="2" fillId="0" borderId="0" xfId="0" applyFont="1" applyBorder="1" applyAlignment="1">
      <alignment horizontal="center" vertical="center" wrapText="1"/>
    </xf>
    <xf numFmtId="0" fontId="1" fillId="0" borderId="4" xfId="0" applyFont="1" applyBorder="1"/>
    <xf numFmtId="4" fontId="6" fillId="0" borderId="1" xfId="0" applyNumberFormat="1" applyFont="1" applyBorder="1" applyAlignment="1">
      <alignment horizontal="right" vertical="top" wrapText="1"/>
    </xf>
    <xf numFmtId="4" fontId="6" fillId="2" borderId="1" xfId="0" applyNumberFormat="1" applyFont="1" applyFill="1" applyBorder="1" applyAlignment="1">
      <alignment vertical="top" wrapText="1"/>
    </xf>
    <xf numFmtId="4" fontId="5" fillId="0" borderId="1" xfId="0" applyNumberFormat="1" applyFont="1" applyFill="1" applyBorder="1" applyAlignment="1">
      <alignment vertical="top" wrapText="1"/>
    </xf>
    <xf numFmtId="4" fontId="6" fillId="0" borderId="1" xfId="0" applyNumberFormat="1" applyFont="1" applyFill="1" applyBorder="1" applyAlignment="1">
      <alignment vertical="top" wrapText="1"/>
    </xf>
    <xf numFmtId="4" fontId="5" fillId="2" borderId="1" xfId="0" applyNumberFormat="1" applyFont="1" applyFill="1" applyBorder="1" applyAlignment="1">
      <alignment horizontal="right" vertical="top" wrapText="1"/>
    </xf>
    <xf numFmtId="0" fontId="6" fillId="2" borderId="1" xfId="0" applyFont="1" applyFill="1" applyBorder="1" applyAlignment="1">
      <alignment vertical="top" wrapText="1"/>
    </xf>
    <xf numFmtId="4" fontId="6" fillId="2" borderId="1" xfId="0" applyNumberFormat="1" applyFont="1" applyFill="1" applyBorder="1" applyAlignment="1">
      <alignment horizontal="right" vertical="top" wrapText="1"/>
    </xf>
    <xf numFmtId="0" fontId="12" fillId="0" borderId="0" xfId="0" applyFont="1"/>
    <xf numFmtId="0" fontId="0" fillId="5" borderId="0" xfId="0" applyFill="1"/>
    <xf numFmtId="4" fontId="5" fillId="5" borderId="1" xfId="0" applyNumberFormat="1" applyFont="1" applyFill="1" applyBorder="1" applyAlignment="1">
      <alignment vertical="top" wrapText="1"/>
    </xf>
    <xf numFmtId="4" fontId="4" fillId="3" borderId="1" xfId="0" applyNumberFormat="1" applyFont="1" applyFill="1" applyBorder="1" applyAlignment="1">
      <alignment vertical="top" wrapText="1"/>
    </xf>
    <xf numFmtId="4" fontId="13" fillId="5" borderId="1" xfId="0" applyNumberFormat="1" applyFont="1" applyFill="1" applyBorder="1" applyAlignment="1">
      <alignment vertical="top" wrapText="1"/>
    </xf>
    <xf numFmtId="4" fontId="5" fillId="6" borderId="1" xfId="0" applyNumberFormat="1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vertical="top" wrapText="1"/>
    </xf>
    <xf numFmtId="4" fontId="4" fillId="6" borderId="1" xfId="0" applyNumberFormat="1" applyFont="1" applyFill="1" applyBorder="1" applyAlignment="1">
      <alignment horizontal="left" vertical="center" wrapText="1"/>
    </xf>
    <xf numFmtId="4" fontId="4" fillId="6" borderId="1" xfId="0" applyNumberFormat="1" applyFont="1" applyFill="1" applyBorder="1" applyAlignment="1">
      <alignment horizontal="right" vertical="top" wrapText="1"/>
    </xf>
    <xf numFmtId="4" fontId="13" fillId="0" borderId="1" xfId="0" applyNumberFormat="1" applyFont="1" applyBorder="1" applyAlignment="1">
      <alignment vertical="top" wrapText="1"/>
    </xf>
    <xf numFmtId="4" fontId="4" fillId="4" borderId="1" xfId="0" applyNumberFormat="1" applyFont="1" applyFill="1" applyBorder="1" applyAlignment="1">
      <alignment horizontal="right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0" fillId="0" borderId="0" xfId="0" applyFill="1"/>
    <xf numFmtId="0" fontId="1" fillId="0" borderId="0" xfId="0" applyFont="1" applyFill="1"/>
    <xf numFmtId="0" fontId="1" fillId="0" borderId="4" xfId="0" applyFont="1" applyFill="1" applyBorder="1"/>
    <xf numFmtId="0" fontId="2" fillId="0" borderId="0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right" vertical="top" wrapText="1"/>
    </xf>
    <xf numFmtId="0" fontId="1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center" vertical="center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right" vertical="top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4" fontId="5" fillId="0" borderId="3" xfId="0" applyNumberFormat="1" applyFont="1" applyBorder="1" applyAlignment="1">
      <alignment vertical="top" wrapText="1"/>
    </xf>
    <xf numFmtId="0" fontId="1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4" fontId="4" fillId="2" borderId="10" xfId="0" applyNumberFormat="1" applyFont="1" applyFill="1" applyBorder="1" applyAlignment="1">
      <alignment vertical="top" wrapText="1"/>
    </xf>
    <xf numFmtId="4" fontId="4" fillId="0" borderId="10" xfId="0" applyNumberFormat="1" applyFont="1" applyBorder="1" applyAlignment="1">
      <alignment vertical="top" wrapText="1"/>
    </xf>
    <xf numFmtId="4" fontId="5" fillId="0" borderId="10" xfId="0" applyNumberFormat="1" applyFont="1" applyBorder="1" applyAlignment="1">
      <alignment vertical="top" wrapText="1"/>
    </xf>
    <xf numFmtId="4" fontId="6" fillId="0" borderId="10" xfId="0" applyNumberFormat="1" applyFont="1" applyBorder="1" applyAlignment="1">
      <alignment vertical="top" wrapText="1"/>
    </xf>
    <xf numFmtId="4" fontId="5" fillId="0" borderId="10" xfId="0" applyNumberFormat="1" applyFont="1" applyFill="1" applyBorder="1" applyAlignment="1">
      <alignment vertical="top" wrapText="1"/>
    </xf>
    <xf numFmtId="0" fontId="1" fillId="0" borderId="13" xfId="0" applyFont="1" applyBorder="1" applyAlignment="1">
      <alignment horizontal="center" vertical="center"/>
    </xf>
    <xf numFmtId="0" fontId="6" fillId="0" borderId="15" xfId="0" applyFont="1" applyBorder="1" applyAlignment="1">
      <alignment vertical="top" wrapText="1"/>
    </xf>
    <xf numFmtId="4" fontId="5" fillId="0" borderId="15" xfId="0" applyNumberFormat="1" applyFont="1" applyBorder="1" applyAlignment="1">
      <alignment vertical="top" wrapText="1"/>
    </xf>
    <xf numFmtId="4" fontId="6" fillId="0" borderId="15" xfId="0" applyNumberFormat="1" applyFont="1" applyBorder="1" applyAlignment="1">
      <alignment vertical="top" wrapText="1"/>
    </xf>
    <xf numFmtId="4" fontId="5" fillId="0" borderId="15" xfId="0" applyNumberFormat="1" applyFont="1" applyFill="1" applyBorder="1" applyAlignment="1">
      <alignment vertical="top" wrapText="1"/>
    </xf>
    <xf numFmtId="4" fontId="8" fillId="2" borderId="10" xfId="0" applyNumberFormat="1" applyFont="1" applyFill="1" applyBorder="1" applyAlignment="1">
      <alignment horizontal="left" vertical="top" wrapText="1"/>
    </xf>
    <xf numFmtId="0" fontId="0" fillId="0" borderId="0" xfId="0" applyBorder="1"/>
    <xf numFmtId="0" fontId="6" fillId="0" borderId="2" xfId="0" applyFont="1" applyBorder="1" applyAlignment="1">
      <alignment vertical="top" wrapText="1"/>
    </xf>
    <xf numFmtId="4" fontId="6" fillId="0" borderId="2" xfId="0" applyNumberFormat="1" applyFont="1" applyBorder="1" applyAlignment="1">
      <alignment vertical="top" wrapText="1"/>
    </xf>
    <xf numFmtId="4" fontId="5" fillId="0" borderId="2" xfId="0" applyNumberFormat="1" applyFont="1" applyBorder="1" applyAlignment="1">
      <alignment vertical="top" wrapText="1"/>
    </xf>
    <xf numFmtId="4" fontId="5" fillId="0" borderId="2" xfId="0" applyNumberFormat="1" applyFont="1" applyFill="1" applyBorder="1" applyAlignment="1">
      <alignment vertical="top" wrapText="1"/>
    </xf>
    <xf numFmtId="4" fontId="5" fillId="2" borderId="3" xfId="0" applyNumberFormat="1" applyFont="1" applyFill="1" applyBorder="1" applyAlignment="1">
      <alignment vertical="top" wrapText="1"/>
    </xf>
    <xf numFmtId="4" fontId="6" fillId="2" borderId="3" xfId="0" applyNumberFormat="1" applyFont="1" applyFill="1" applyBorder="1" applyAlignment="1">
      <alignment vertical="top" wrapText="1"/>
    </xf>
    <xf numFmtId="2" fontId="5" fillId="0" borderId="10" xfId="0" applyNumberFormat="1" applyFont="1" applyFill="1" applyBorder="1" applyAlignment="1">
      <alignment horizontal="right" vertical="top" wrapText="1"/>
    </xf>
    <xf numFmtId="2" fontId="5" fillId="0" borderId="12" xfId="0" applyNumberFormat="1" applyFont="1" applyFill="1" applyBorder="1" applyAlignment="1">
      <alignment horizontal="right" vertical="top" wrapText="1"/>
    </xf>
    <xf numFmtId="2" fontId="6" fillId="0" borderId="1" xfId="0" applyNumberFormat="1" applyFont="1" applyBorder="1" applyAlignment="1">
      <alignment horizontal="right" vertical="top" wrapText="1"/>
    </xf>
    <xf numFmtId="2" fontId="6" fillId="0" borderId="14" xfId="0" applyNumberFormat="1" applyFont="1" applyBorder="1" applyAlignment="1">
      <alignment horizontal="right" vertical="top" wrapText="1"/>
    </xf>
    <xf numFmtId="2" fontId="6" fillId="0" borderId="14" xfId="0" applyNumberFormat="1" applyFont="1" applyBorder="1" applyAlignment="1">
      <alignment horizontal="right" vertical="top"/>
    </xf>
    <xf numFmtId="2" fontId="6" fillId="0" borderId="15" xfId="0" applyNumberFormat="1" applyFont="1" applyBorder="1" applyAlignment="1">
      <alignment horizontal="right" vertical="top"/>
    </xf>
    <xf numFmtId="2" fontId="6" fillId="0" borderId="17" xfId="0" applyNumberFormat="1" applyFont="1" applyBorder="1" applyAlignment="1">
      <alignment horizontal="right" vertical="top"/>
    </xf>
    <xf numFmtId="2" fontId="6" fillId="0" borderId="10" xfId="0" applyNumberFormat="1" applyFont="1" applyBorder="1" applyAlignment="1">
      <alignment horizontal="right" vertical="top"/>
    </xf>
    <xf numFmtId="2" fontId="6" fillId="0" borderId="12" xfId="0" applyNumberFormat="1" applyFont="1" applyBorder="1" applyAlignment="1">
      <alignment horizontal="right" vertical="top"/>
    </xf>
    <xf numFmtId="2" fontId="6" fillId="0" borderId="11" xfId="0" applyNumberFormat="1" applyFont="1" applyFill="1" applyBorder="1" applyAlignment="1">
      <alignment horizontal="right" vertical="top"/>
    </xf>
    <xf numFmtId="2" fontId="6" fillId="0" borderId="18" xfId="0" applyNumberFormat="1" applyFont="1" applyBorder="1" applyAlignment="1">
      <alignment horizontal="right" vertical="top"/>
    </xf>
    <xf numFmtId="2" fontId="6" fillId="0" borderId="2" xfId="0" applyNumberFormat="1" applyFont="1" applyBorder="1" applyAlignment="1">
      <alignment horizontal="right" vertical="top"/>
    </xf>
    <xf numFmtId="2" fontId="6" fillId="0" borderId="19" xfId="0" applyNumberFormat="1" applyFont="1" applyBorder="1" applyAlignment="1">
      <alignment horizontal="right" vertical="top"/>
    </xf>
    <xf numFmtId="2" fontId="5" fillId="0" borderId="10" xfId="0" applyNumberFormat="1" applyFont="1" applyBorder="1" applyAlignment="1">
      <alignment horizontal="right" vertical="top" wrapText="1"/>
    </xf>
    <xf numFmtId="2" fontId="6" fillId="0" borderId="10" xfId="0" applyNumberFormat="1" applyFont="1" applyFill="1" applyBorder="1" applyAlignment="1">
      <alignment horizontal="right" vertical="top"/>
    </xf>
    <xf numFmtId="2" fontId="6" fillId="0" borderId="1" xfId="0" applyNumberFormat="1" applyFont="1" applyFill="1" applyBorder="1" applyAlignment="1">
      <alignment horizontal="right" vertical="top"/>
    </xf>
    <xf numFmtId="2" fontId="6" fillId="0" borderId="2" xfId="0" applyNumberFormat="1" applyFont="1" applyFill="1" applyBorder="1" applyAlignment="1">
      <alignment horizontal="right" vertical="top"/>
    </xf>
    <xf numFmtId="0" fontId="4" fillId="2" borderId="10" xfId="0" applyFont="1" applyFill="1" applyBorder="1" applyAlignment="1">
      <alignment vertical="top" wrapText="1"/>
    </xf>
    <xf numFmtId="0" fontId="5" fillId="2" borderId="10" xfId="0" applyFont="1" applyFill="1" applyBorder="1" applyAlignment="1">
      <alignment vertical="top" wrapText="1"/>
    </xf>
    <xf numFmtId="4" fontId="5" fillId="2" borderId="10" xfId="0" applyNumberFormat="1" applyFont="1" applyFill="1" applyBorder="1" applyAlignment="1">
      <alignment vertical="top" wrapText="1"/>
    </xf>
    <xf numFmtId="4" fontId="6" fillId="2" borderId="10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vertical="top" wrapText="1"/>
    </xf>
    <xf numFmtId="4" fontId="5" fillId="2" borderId="2" xfId="0" applyNumberFormat="1" applyFont="1" applyFill="1" applyBorder="1" applyAlignment="1">
      <alignment vertical="top" wrapText="1"/>
    </xf>
    <xf numFmtId="4" fontId="6" fillId="2" borderId="2" xfId="0" applyNumberFormat="1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4" fontId="5" fillId="2" borderId="7" xfId="0" applyNumberFormat="1" applyFont="1" applyFill="1" applyBorder="1" applyAlignment="1">
      <alignment vertical="top" wrapText="1"/>
    </xf>
    <xf numFmtId="4" fontId="6" fillId="2" borderId="7" xfId="0" applyNumberFormat="1" applyFont="1" applyFill="1" applyBorder="1" applyAlignment="1">
      <alignment vertical="top" wrapText="1"/>
    </xf>
    <xf numFmtId="4" fontId="5" fillId="0" borderId="7" xfId="0" applyNumberFormat="1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4" fontId="6" fillId="0" borderId="15" xfId="0" applyNumberFormat="1" applyFont="1" applyFill="1" applyBorder="1" applyAlignment="1">
      <alignment vertical="top" wrapText="1"/>
    </xf>
    <xf numFmtId="4" fontId="6" fillId="0" borderId="2" xfId="0" applyNumberFormat="1" applyFont="1" applyFill="1" applyBorder="1" applyAlignment="1">
      <alignment vertical="top" wrapText="1"/>
    </xf>
    <xf numFmtId="4" fontId="6" fillId="0" borderId="0" xfId="0" applyNumberFormat="1" applyFont="1" applyFill="1" applyBorder="1"/>
    <xf numFmtId="0" fontId="12" fillId="0" borderId="0" xfId="0" applyFont="1" applyBorder="1"/>
    <xf numFmtId="0" fontId="1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49" fontId="2" fillId="0" borderId="0" xfId="0" applyNumberFormat="1" applyFont="1" applyBorder="1" applyAlignment="1">
      <alignment horizontal="right" vertical="top" wrapText="1"/>
    </xf>
    <xf numFmtId="4" fontId="4" fillId="0" borderId="0" xfId="0" applyNumberFormat="1" applyFont="1" applyFill="1" applyBorder="1" applyAlignment="1">
      <alignment vertical="top" wrapText="1"/>
    </xf>
    <xf numFmtId="4" fontId="5" fillId="0" borderId="0" xfId="0" applyNumberFormat="1" applyFont="1" applyFill="1" applyBorder="1" applyAlignment="1">
      <alignment vertical="top" wrapText="1"/>
    </xf>
    <xf numFmtId="0" fontId="4" fillId="0" borderId="0" xfId="0" applyNumberFormat="1" applyFont="1" applyBorder="1" applyAlignment="1">
      <alignment vertical="top" wrapText="1"/>
    </xf>
    <xf numFmtId="4" fontId="5" fillId="0" borderId="0" xfId="0" applyNumberFormat="1" applyFont="1" applyBorder="1" applyAlignment="1">
      <alignment vertical="top" wrapText="1"/>
    </xf>
    <xf numFmtId="4" fontId="6" fillId="0" borderId="0" xfId="0" applyNumberFormat="1" applyFont="1" applyFill="1" applyBorder="1" applyAlignment="1">
      <alignment vertical="top" wrapText="1"/>
    </xf>
    <xf numFmtId="4" fontId="6" fillId="0" borderId="0" xfId="0" applyNumberFormat="1" applyFont="1" applyBorder="1" applyAlignment="1">
      <alignment vertical="top" wrapText="1"/>
    </xf>
    <xf numFmtId="0" fontId="5" fillId="0" borderId="0" xfId="0" applyFont="1" applyBorder="1" applyAlignment="1">
      <alignment vertical="top" wrapText="1"/>
    </xf>
    <xf numFmtId="4" fontId="4" fillId="2" borderId="0" xfId="0" applyNumberFormat="1" applyFont="1" applyFill="1" applyBorder="1" applyAlignment="1">
      <alignment horizontal="left" wrapText="1"/>
    </xf>
    <xf numFmtId="0" fontId="11" fillId="0" borderId="0" xfId="0" applyFont="1" applyBorder="1" applyAlignment="1">
      <alignment vertical="top" wrapText="1"/>
    </xf>
    <xf numFmtId="0" fontId="0" fillId="0" borderId="0" xfId="0" applyFill="1" applyBorder="1"/>
    <xf numFmtId="4" fontId="0" fillId="0" borderId="0" xfId="0" applyNumberFormat="1" applyFill="1" applyBorder="1"/>
    <xf numFmtId="0" fontId="5" fillId="0" borderId="2" xfId="0" applyFont="1" applyBorder="1" applyAlignment="1">
      <alignment vertical="top" wrapText="1"/>
    </xf>
    <xf numFmtId="2" fontId="6" fillId="2" borderId="12" xfId="0" applyNumberFormat="1" applyFont="1" applyFill="1" applyBorder="1" applyAlignment="1">
      <alignment horizontal="right" vertical="top"/>
    </xf>
    <xf numFmtId="2" fontId="5" fillId="0" borderId="1" xfId="0" applyNumberFormat="1" applyFont="1" applyBorder="1" applyAlignment="1">
      <alignment horizontal="right" vertical="top" wrapText="1"/>
    </xf>
    <xf numFmtId="2" fontId="6" fillId="2" borderId="14" xfId="0" applyNumberFormat="1" applyFont="1" applyFill="1" applyBorder="1" applyAlignment="1">
      <alignment horizontal="right" vertical="top"/>
    </xf>
    <xf numFmtId="2" fontId="5" fillId="0" borderId="2" xfId="0" applyNumberFormat="1" applyFont="1" applyBorder="1" applyAlignment="1">
      <alignment horizontal="right" vertical="top" wrapText="1"/>
    </xf>
    <xf numFmtId="2" fontId="6" fillId="2" borderId="19" xfId="0" applyNumberFormat="1" applyFont="1" applyFill="1" applyBorder="1" applyAlignment="1">
      <alignment horizontal="right" vertical="top"/>
    </xf>
    <xf numFmtId="2" fontId="6" fillId="2" borderId="10" xfId="0" applyNumberFormat="1" applyFont="1" applyFill="1" applyBorder="1" applyAlignment="1">
      <alignment horizontal="right" vertical="top"/>
    </xf>
    <xf numFmtId="2" fontId="6" fillId="2" borderId="1" xfId="0" applyNumberFormat="1" applyFont="1" applyFill="1" applyBorder="1" applyAlignment="1">
      <alignment horizontal="right" vertical="top"/>
    </xf>
    <xf numFmtId="2" fontId="6" fillId="2" borderId="2" xfId="0" applyNumberFormat="1" applyFont="1" applyFill="1" applyBorder="1" applyAlignment="1">
      <alignment horizontal="right" vertical="top"/>
    </xf>
    <xf numFmtId="2" fontId="5" fillId="2" borderId="10" xfId="0" applyNumberFormat="1" applyFont="1" applyFill="1" applyBorder="1" applyAlignment="1">
      <alignment horizontal="right" vertical="top" wrapText="1"/>
    </xf>
    <xf numFmtId="2" fontId="5" fillId="2" borderId="1" xfId="0" applyNumberFormat="1" applyFont="1" applyFill="1" applyBorder="1" applyAlignment="1">
      <alignment horizontal="right" vertical="top" wrapText="1"/>
    </xf>
    <xf numFmtId="2" fontId="5" fillId="2" borderId="2" xfId="0" applyNumberFormat="1" applyFont="1" applyFill="1" applyBorder="1" applyAlignment="1">
      <alignment horizontal="right" vertical="top" wrapText="1"/>
    </xf>
    <xf numFmtId="4" fontId="5" fillId="2" borderId="0" xfId="0" applyNumberFormat="1" applyFont="1" applyFill="1" applyBorder="1" applyAlignment="1">
      <alignment vertical="top" wrapText="1"/>
    </xf>
    <xf numFmtId="4" fontId="5" fillId="0" borderId="11" xfId="0" applyNumberFormat="1" applyFont="1" applyBorder="1" applyAlignment="1">
      <alignment vertical="top" wrapText="1"/>
    </xf>
    <xf numFmtId="4" fontId="6" fillId="0" borderId="14" xfId="0" applyNumberFormat="1" applyFont="1" applyBorder="1" applyAlignment="1">
      <alignment horizontal="right" vertical="top"/>
    </xf>
    <xf numFmtId="4" fontId="5" fillId="0" borderId="10" xfId="0" applyNumberFormat="1" applyFont="1" applyBorder="1" applyAlignment="1">
      <alignment horizontal="right" vertical="top" wrapText="1"/>
    </xf>
    <xf numFmtId="4" fontId="6" fillId="0" borderId="1" xfId="0" applyNumberFormat="1" applyFont="1" applyBorder="1" applyAlignment="1">
      <alignment horizontal="right" vertical="top"/>
    </xf>
    <xf numFmtId="4" fontId="6" fillId="0" borderId="2" xfId="0" applyNumberFormat="1" applyFont="1" applyBorder="1" applyAlignment="1">
      <alignment horizontal="right" vertical="top"/>
    </xf>
    <xf numFmtId="4" fontId="6" fillId="0" borderId="19" xfId="0" applyNumberFormat="1" applyFont="1" applyBorder="1" applyAlignment="1">
      <alignment horizontal="right" vertical="top"/>
    </xf>
    <xf numFmtId="4" fontId="6" fillId="0" borderId="10" xfId="0" applyNumberFormat="1" applyFont="1" applyBorder="1" applyAlignment="1">
      <alignment horizontal="right" vertical="top" wrapText="1"/>
    </xf>
    <xf numFmtId="4" fontId="6" fillId="0" borderId="12" xfId="0" applyNumberFormat="1" applyFont="1" applyBorder="1" applyAlignment="1">
      <alignment horizontal="right" vertical="top" wrapText="1"/>
    </xf>
    <xf numFmtId="4" fontId="6" fillId="0" borderId="14" xfId="0" applyNumberFormat="1" applyFont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/>
    </xf>
    <xf numFmtId="4" fontId="6" fillId="0" borderId="2" xfId="0" applyNumberFormat="1" applyFont="1" applyFill="1" applyBorder="1" applyAlignment="1">
      <alignment horizontal="right" vertical="top"/>
    </xf>
    <xf numFmtId="4" fontId="6" fillId="0" borderId="10" xfId="0" applyNumberFormat="1" applyFont="1" applyFill="1" applyBorder="1" applyAlignment="1">
      <alignment horizontal="right" vertical="top"/>
    </xf>
    <xf numFmtId="4" fontId="6" fillId="0" borderId="12" xfId="0" applyNumberFormat="1" applyFont="1" applyBorder="1" applyAlignment="1">
      <alignment horizontal="right" vertical="top"/>
    </xf>
    <xf numFmtId="4" fontId="5" fillId="0" borderId="10" xfId="0" applyNumberFormat="1" applyFont="1" applyFill="1" applyBorder="1" applyAlignment="1">
      <alignment horizontal="right" vertical="top" wrapText="1"/>
    </xf>
    <xf numFmtId="4" fontId="5" fillId="0" borderId="12" xfId="0" applyNumberFormat="1" applyFont="1" applyFill="1" applyBorder="1" applyAlignment="1">
      <alignment horizontal="right" vertical="top" wrapText="1"/>
    </xf>
    <xf numFmtId="4" fontId="6" fillId="0" borderId="1" xfId="0" applyNumberFormat="1" applyFont="1" applyFill="1" applyBorder="1" applyAlignment="1">
      <alignment horizontal="right" vertical="top" wrapText="1"/>
    </xf>
    <xf numFmtId="4" fontId="6" fillId="0" borderId="14" xfId="0" applyNumberFormat="1" applyFont="1" applyFill="1" applyBorder="1" applyAlignment="1">
      <alignment horizontal="right" vertical="top" wrapText="1"/>
    </xf>
    <xf numFmtId="4" fontId="5" fillId="0" borderId="14" xfId="0" applyNumberFormat="1" applyFont="1" applyBorder="1" applyAlignment="1">
      <alignment horizontal="right" vertical="top" wrapText="1"/>
    </xf>
    <xf numFmtId="4" fontId="6" fillId="0" borderId="15" xfId="0" applyNumberFormat="1" applyFont="1" applyFill="1" applyBorder="1" applyAlignment="1">
      <alignment horizontal="right" vertical="top"/>
    </xf>
    <xf numFmtId="4" fontId="6" fillId="0" borderId="17" xfId="0" applyNumberFormat="1" applyFont="1" applyBorder="1" applyAlignment="1">
      <alignment horizontal="right" vertical="top"/>
    </xf>
    <xf numFmtId="4" fontId="6" fillId="0" borderId="10" xfId="0" applyNumberFormat="1" applyFont="1" applyBorder="1" applyAlignment="1">
      <alignment horizontal="right" vertical="top"/>
    </xf>
    <xf numFmtId="4" fontId="6" fillId="2" borderId="14" xfId="0" applyNumberFormat="1" applyFont="1" applyFill="1" applyBorder="1" applyAlignment="1">
      <alignment vertical="top" wrapText="1"/>
    </xf>
    <xf numFmtId="0" fontId="6" fillId="2" borderId="15" xfId="0" applyFont="1" applyFill="1" applyBorder="1" applyAlignment="1">
      <alignment vertical="top" wrapText="1"/>
    </xf>
    <xf numFmtId="4" fontId="5" fillId="2" borderId="15" xfId="0" applyNumberFormat="1" applyFont="1" applyFill="1" applyBorder="1" applyAlignment="1">
      <alignment vertical="top" wrapText="1"/>
    </xf>
    <xf numFmtId="4" fontId="6" fillId="2" borderId="15" xfId="0" applyNumberFormat="1" applyFont="1" applyFill="1" applyBorder="1" applyAlignment="1">
      <alignment vertical="top" wrapText="1"/>
    </xf>
    <xf numFmtId="4" fontId="6" fillId="0" borderId="15" xfId="0" applyNumberFormat="1" applyFont="1" applyBorder="1" applyAlignment="1">
      <alignment horizontal="right" vertical="top"/>
    </xf>
    <xf numFmtId="4" fontId="6" fillId="2" borderId="10" xfId="0" applyNumberFormat="1" applyFont="1" applyFill="1" applyBorder="1" applyAlignment="1">
      <alignment horizontal="right" vertical="top"/>
    </xf>
    <xf numFmtId="4" fontId="6" fillId="2" borderId="12" xfId="0" applyNumberFormat="1" applyFont="1" applyFill="1" applyBorder="1" applyAlignment="1">
      <alignment horizontal="right" vertical="top"/>
    </xf>
    <xf numFmtId="4" fontId="6" fillId="2" borderId="1" xfId="0" applyNumberFormat="1" applyFont="1" applyFill="1" applyBorder="1" applyAlignment="1">
      <alignment horizontal="right" vertical="top"/>
    </xf>
    <xf numFmtId="4" fontId="6" fillId="2" borderId="14" xfId="0" applyNumberFormat="1" applyFont="1" applyFill="1" applyBorder="1" applyAlignment="1">
      <alignment horizontal="right" vertical="top"/>
    </xf>
    <xf numFmtId="4" fontId="6" fillId="2" borderId="2" xfId="0" applyNumberFormat="1" applyFont="1" applyFill="1" applyBorder="1" applyAlignment="1">
      <alignment horizontal="right" vertical="top"/>
    </xf>
    <xf numFmtId="4" fontId="6" fillId="2" borderId="19" xfId="0" applyNumberFormat="1" applyFont="1" applyFill="1" applyBorder="1" applyAlignment="1">
      <alignment horizontal="right" vertical="top"/>
    </xf>
    <xf numFmtId="0" fontId="4" fillId="2" borderId="7" xfId="0" applyNumberFormat="1" applyFont="1" applyFill="1" applyBorder="1" applyAlignment="1">
      <alignment horizontal="center" vertical="top" wrapText="1"/>
    </xf>
    <xf numFmtId="0" fontId="4" fillId="2" borderId="16" xfId="0" applyNumberFormat="1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vertical="top" wrapText="1"/>
    </xf>
    <xf numFmtId="0" fontId="2" fillId="2" borderId="3" xfId="0" applyFont="1" applyFill="1" applyBorder="1" applyAlignment="1">
      <alignment vertical="top" wrapText="1"/>
    </xf>
    <xf numFmtId="0" fontId="5" fillId="0" borderId="3" xfId="0" applyFont="1" applyBorder="1" applyAlignment="1">
      <alignment vertical="top" wrapText="1"/>
    </xf>
    <xf numFmtId="4" fontId="4" fillId="2" borderId="3" xfId="0" applyNumberFormat="1" applyFont="1" applyFill="1" applyBorder="1" applyAlignment="1">
      <alignment vertical="top" wrapText="1"/>
    </xf>
    <xf numFmtId="4" fontId="6" fillId="0" borderId="3" xfId="0" applyNumberFormat="1" applyFont="1" applyBorder="1" applyAlignment="1">
      <alignment vertical="top" wrapText="1"/>
    </xf>
    <xf numFmtId="4" fontId="5" fillId="0" borderId="3" xfId="0" applyNumberFormat="1" applyFont="1" applyFill="1" applyBorder="1" applyAlignment="1">
      <alignment vertical="top" wrapText="1"/>
    </xf>
    <xf numFmtId="2" fontId="6" fillId="0" borderId="3" xfId="0" applyNumberFormat="1" applyFont="1" applyBorder="1" applyAlignment="1">
      <alignment horizontal="right" vertical="top"/>
    </xf>
    <xf numFmtId="2" fontId="6" fillId="0" borderId="20" xfId="0" applyNumberFormat="1" applyFont="1" applyBorder="1" applyAlignment="1">
      <alignment horizontal="right" vertical="top"/>
    </xf>
    <xf numFmtId="4" fontId="5" fillId="2" borderId="16" xfId="0" applyNumberFormat="1" applyFont="1" applyFill="1" applyBorder="1" applyAlignment="1">
      <alignment vertical="top" wrapText="1"/>
    </xf>
    <xf numFmtId="2" fontId="6" fillId="2" borderId="15" xfId="0" applyNumberFormat="1" applyFont="1" applyFill="1" applyBorder="1" applyAlignment="1">
      <alignment horizontal="right" vertical="top"/>
    </xf>
    <xf numFmtId="2" fontId="6" fillId="2" borderId="17" xfId="0" applyNumberFormat="1" applyFont="1" applyFill="1" applyBorder="1" applyAlignment="1">
      <alignment horizontal="right" vertical="top"/>
    </xf>
    <xf numFmtId="0" fontId="4" fillId="0" borderId="3" xfId="0" applyFont="1" applyBorder="1" applyAlignment="1">
      <alignment vertical="top" wrapText="1"/>
    </xf>
    <xf numFmtId="0" fontId="2" fillId="2" borderId="10" xfId="0" applyFont="1" applyFill="1" applyBorder="1" applyAlignment="1">
      <alignment vertical="top" wrapText="1"/>
    </xf>
    <xf numFmtId="0" fontId="6" fillId="2" borderId="11" xfId="0" applyFont="1" applyFill="1" applyBorder="1" applyAlignment="1">
      <alignment vertical="top" wrapText="1"/>
    </xf>
    <xf numFmtId="4" fontId="6" fillId="2" borderId="11" xfId="0" applyNumberFormat="1" applyFont="1" applyFill="1" applyBorder="1" applyAlignment="1">
      <alignment vertical="top" wrapText="1"/>
    </xf>
    <xf numFmtId="4" fontId="5" fillId="2" borderId="11" xfId="0" applyNumberFormat="1" applyFont="1" applyFill="1" applyBorder="1" applyAlignment="1">
      <alignment vertical="top" wrapText="1"/>
    </xf>
    <xf numFmtId="2" fontId="6" fillId="2" borderId="11" xfId="0" applyNumberFormat="1" applyFont="1" applyFill="1" applyBorder="1" applyAlignment="1">
      <alignment horizontal="right" vertical="top"/>
    </xf>
    <xf numFmtId="2" fontId="6" fillId="2" borderId="21" xfId="0" applyNumberFormat="1" applyFont="1" applyFill="1" applyBorder="1" applyAlignment="1">
      <alignment horizontal="right" vertical="top"/>
    </xf>
    <xf numFmtId="4" fontId="2" fillId="2" borderId="1" xfId="0" applyNumberFormat="1" applyFont="1" applyFill="1" applyBorder="1" applyAlignment="1">
      <alignment vertical="top" wrapText="1"/>
    </xf>
    <xf numFmtId="4" fontId="2" fillId="2" borderId="11" xfId="0" applyNumberFormat="1" applyFont="1" applyFill="1" applyBorder="1" applyAlignment="1">
      <alignment vertical="top" wrapText="1"/>
    </xf>
    <xf numFmtId="4" fontId="2" fillId="2" borderId="3" xfId="0" applyNumberFormat="1" applyFont="1" applyFill="1" applyBorder="1" applyAlignment="1">
      <alignment vertical="top" wrapText="1"/>
    </xf>
    <xf numFmtId="2" fontId="6" fillId="2" borderId="3" xfId="0" applyNumberFormat="1" applyFont="1" applyFill="1" applyBorder="1" applyAlignment="1">
      <alignment horizontal="right" vertical="top"/>
    </xf>
    <xf numFmtId="2" fontId="6" fillId="2" borderId="20" xfId="0" applyNumberFormat="1" applyFont="1" applyFill="1" applyBorder="1" applyAlignment="1">
      <alignment horizontal="right" vertical="top"/>
    </xf>
    <xf numFmtId="0" fontId="1" fillId="0" borderId="22" xfId="0" applyFont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top" wrapText="1"/>
    </xf>
    <xf numFmtId="0" fontId="1" fillId="0" borderId="23" xfId="0" applyFont="1" applyBorder="1" applyAlignment="1">
      <alignment horizontal="center" vertical="center"/>
    </xf>
    <xf numFmtId="0" fontId="6" fillId="2" borderId="7" xfId="0" applyFont="1" applyFill="1" applyBorder="1" applyAlignment="1">
      <alignment vertical="top" wrapText="1"/>
    </xf>
    <xf numFmtId="2" fontId="6" fillId="2" borderId="7" xfId="0" applyNumberFormat="1" applyFont="1" applyFill="1" applyBorder="1" applyAlignment="1">
      <alignment horizontal="right" vertical="top"/>
    </xf>
    <xf numFmtId="2" fontId="6" fillId="2" borderId="24" xfId="0" applyNumberFormat="1" applyFont="1" applyFill="1" applyBorder="1" applyAlignment="1">
      <alignment horizontal="right" vertical="top"/>
    </xf>
    <xf numFmtId="0" fontId="4" fillId="2" borderId="11" xfId="0" applyNumberFormat="1" applyFont="1" applyFill="1" applyBorder="1" applyAlignment="1">
      <alignment horizontal="center" vertical="top" wrapText="1"/>
    </xf>
    <xf numFmtId="0" fontId="4" fillId="2" borderId="7" xfId="0" applyNumberFormat="1" applyFont="1" applyFill="1" applyBorder="1" applyAlignment="1">
      <alignment horizontal="center" vertical="top" wrapText="1"/>
    </xf>
    <xf numFmtId="0" fontId="4" fillId="2" borderId="16" xfId="0" applyNumberFormat="1" applyFont="1" applyFill="1" applyBorder="1" applyAlignment="1">
      <alignment horizontal="center" vertical="top" wrapText="1"/>
    </xf>
    <xf numFmtId="49" fontId="2" fillId="0" borderId="11" xfId="0" applyNumberFormat="1" applyFont="1" applyBorder="1" applyAlignment="1">
      <alignment horizontal="center" vertical="top" wrapText="1"/>
    </xf>
    <xf numFmtId="49" fontId="2" fillId="0" borderId="7" xfId="0" applyNumberFormat="1" applyFont="1" applyBorder="1" applyAlignment="1">
      <alignment horizontal="center" vertical="top" wrapText="1"/>
    </xf>
    <xf numFmtId="49" fontId="2" fillId="0" borderId="16" xfId="0" applyNumberFormat="1" applyFont="1" applyBorder="1" applyAlignment="1">
      <alignment horizontal="center" vertical="top" wrapText="1"/>
    </xf>
    <xf numFmtId="0" fontId="4" fillId="0" borderId="11" xfId="0" applyNumberFormat="1" applyFont="1" applyBorder="1" applyAlignment="1">
      <alignment horizontal="center" vertical="top" wrapText="1"/>
    </xf>
    <xf numFmtId="0" fontId="4" fillId="0" borderId="7" xfId="0" applyNumberFormat="1" applyFont="1" applyBorder="1" applyAlignment="1">
      <alignment horizontal="center" vertical="top" wrapText="1"/>
    </xf>
    <xf numFmtId="0" fontId="4" fillId="0" borderId="16" xfId="0" applyNumberFormat="1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0" fillId="0" borderId="16" xfId="0" applyBorder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440"/>
  <sheetViews>
    <sheetView tabSelected="1" view="pageBreakPreview" zoomScale="75" zoomScaleSheetLayoutView="75" workbookViewId="0">
      <pane xSplit="11" ySplit="12" topLeftCell="L13" activePane="bottomRight" state="frozen"/>
      <selection pane="topRight" activeCell="L1" sqref="L1"/>
      <selection pane="bottomLeft" activeCell="A13" sqref="A13"/>
      <selection pane="bottomRight" activeCell="I11" sqref="I11:O11"/>
    </sheetView>
  </sheetViews>
  <sheetFormatPr defaultRowHeight="18.75" x14ac:dyDescent="0.3"/>
  <cols>
    <col min="1" max="1" width="6.5703125" style="6" customWidth="1"/>
    <col min="2" max="2" width="33.85546875" customWidth="1"/>
    <col min="3" max="3" width="17" customWidth="1"/>
    <col min="4" max="4" width="9.5703125" customWidth="1"/>
    <col min="5" max="5" width="17.42578125" customWidth="1"/>
    <col min="6" max="6" width="17.28515625" customWidth="1"/>
    <col min="7" max="7" width="9.42578125" customWidth="1"/>
    <col min="8" max="8" width="13.85546875" customWidth="1"/>
    <col min="9" max="9" width="18.7109375" customWidth="1"/>
    <col min="10" max="10" width="14.140625" customWidth="1"/>
    <col min="11" max="11" width="17.140625" style="46" customWidth="1"/>
    <col min="12" max="13" width="17.85546875" style="46" customWidth="1"/>
    <col min="14" max="14" width="15.85546875" customWidth="1"/>
    <col min="15" max="15" width="14.28515625" style="34" customWidth="1"/>
  </cols>
  <sheetData>
    <row r="1" spans="1:15" x14ac:dyDescent="0.3">
      <c r="J1" s="1"/>
      <c r="K1" s="47"/>
    </row>
    <row r="2" spans="1:15" x14ac:dyDescent="0.3">
      <c r="J2" s="1" t="s">
        <v>58</v>
      </c>
      <c r="K2" s="47"/>
    </row>
    <row r="3" spans="1:15" x14ac:dyDescent="0.3">
      <c r="J3" s="26" t="s">
        <v>66</v>
      </c>
      <c r="K3" s="48"/>
    </row>
    <row r="4" spans="1:15" x14ac:dyDescent="0.3">
      <c r="J4" s="16" t="s">
        <v>7</v>
      </c>
      <c r="K4" s="47"/>
      <c r="L4" s="47"/>
      <c r="M4" s="47"/>
    </row>
    <row r="5" spans="1:15" x14ac:dyDescent="0.3">
      <c r="J5" s="1" t="s">
        <v>4</v>
      </c>
      <c r="K5" s="47"/>
      <c r="L5" s="47"/>
      <c r="M5" s="47"/>
    </row>
    <row r="6" spans="1:15" ht="56.25" customHeight="1" x14ac:dyDescent="0.3">
      <c r="J6" s="223" t="s">
        <v>154</v>
      </c>
      <c r="K6" s="223"/>
      <c r="L6" s="223"/>
      <c r="M6" s="52"/>
    </row>
    <row r="8" spans="1:15" x14ac:dyDescent="0.3">
      <c r="A8" s="224" t="s">
        <v>17</v>
      </c>
      <c r="B8" s="224"/>
      <c r="C8" s="224"/>
      <c r="D8" s="224"/>
      <c r="E8" s="224"/>
      <c r="F8" s="224"/>
      <c r="G8" s="224"/>
      <c r="H8" s="224"/>
      <c r="I8" s="224"/>
      <c r="J8" s="224"/>
      <c r="K8" s="224"/>
      <c r="L8" s="224"/>
      <c r="M8" s="53"/>
    </row>
    <row r="9" spans="1:15" ht="33" customHeight="1" x14ac:dyDescent="0.3">
      <c r="A9" s="225" t="s">
        <v>67</v>
      </c>
      <c r="B9" s="225"/>
      <c r="C9" s="225"/>
      <c r="D9" s="225"/>
      <c r="E9" s="225"/>
      <c r="F9" s="225"/>
      <c r="G9" s="225"/>
      <c r="H9" s="225"/>
      <c r="I9" s="225"/>
      <c r="J9" s="225"/>
      <c r="K9" s="225"/>
      <c r="L9" s="225"/>
      <c r="M9" s="49"/>
    </row>
    <row r="10" spans="1:15" ht="20.45" customHeight="1" x14ac:dyDescent="0.3">
      <c r="A10" s="2"/>
      <c r="B10" s="2"/>
      <c r="C10" s="2"/>
      <c r="D10" s="2"/>
      <c r="E10" s="2"/>
      <c r="F10" s="2"/>
      <c r="G10" s="2"/>
      <c r="H10" s="2"/>
      <c r="I10" s="25"/>
      <c r="J10" s="25"/>
      <c r="K10" s="49"/>
      <c r="L10" s="49"/>
      <c r="M10" s="49"/>
    </row>
    <row r="11" spans="1:15" ht="81.75" customHeight="1" x14ac:dyDescent="0.25">
      <c r="A11" s="219" t="s">
        <v>3</v>
      </c>
      <c r="B11" s="219" t="s">
        <v>13</v>
      </c>
      <c r="C11" s="219" t="s">
        <v>14</v>
      </c>
      <c r="D11" s="219" t="s">
        <v>12</v>
      </c>
      <c r="E11" s="221" t="s">
        <v>45</v>
      </c>
      <c r="F11" s="222"/>
      <c r="G11" s="221" t="s">
        <v>16</v>
      </c>
      <c r="H11" s="222"/>
      <c r="I11" s="221" t="s">
        <v>46</v>
      </c>
      <c r="J11" s="226"/>
      <c r="K11" s="226"/>
      <c r="L11" s="226"/>
      <c r="M11" s="226"/>
      <c r="N11" s="226"/>
      <c r="O11" s="222"/>
    </row>
    <row r="12" spans="1:15" ht="87.75" customHeight="1" x14ac:dyDescent="0.25">
      <c r="A12" s="220"/>
      <c r="B12" s="220"/>
      <c r="C12" s="220"/>
      <c r="D12" s="220"/>
      <c r="E12" s="8" t="s">
        <v>15</v>
      </c>
      <c r="F12" s="8" t="s">
        <v>8</v>
      </c>
      <c r="G12" s="8" t="s">
        <v>9</v>
      </c>
      <c r="H12" s="8" t="s">
        <v>10</v>
      </c>
      <c r="I12" s="54" t="s">
        <v>2</v>
      </c>
      <c r="J12" s="54">
        <v>2019</v>
      </c>
      <c r="K12" s="56">
        <v>2020</v>
      </c>
      <c r="L12" s="56">
        <v>2021</v>
      </c>
      <c r="M12" s="56">
        <v>2022</v>
      </c>
      <c r="N12" s="50">
        <v>2023</v>
      </c>
      <c r="O12" s="3">
        <v>2024</v>
      </c>
    </row>
    <row r="13" spans="1:15" ht="15.75" thickBot="1" x14ac:dyDescent="0.3">
      <c r="A13" s="55">
        <v>1</v>
      </c>
      <c r="B13" s="58">
        <v>2</v>
      </c>
      <c r="C13" s="58">
        <v>3</v>
      </c>
      <c r="D13" s="58">
        <v>4</v>
      </c>
      <c r="E13" s="58">
        <v>5</v>
      </c>
      <c r="F13" s="58">
        <v>6</v>
      </c>
      <c r="G13" s="58">
        <v>7</v>
      </c>
      <c r="H13" s="58">
        <v>8</v>
      </c>
      <c r="I13" s="58">
        <v>9</v>
      </c>
      <c r="J13" s="58">
        <v>10</v>
      </c>
      <c r="K13" s="59">
        <v>11</v>
      </c>
      <c r="L13" s="59">
        <v>12</v>
      </c>
      <c r="M13" s="59">
        <v>13</v>
      </c>
      <c r="N13" s="59">
        <v>14</v>
      </c>
      <c r="O13" s="60">
        <v>15</v>
      </c>
    </row>
    <row r="14" spans="1:15" ht="96" customHeight="1" x14ac:dyDescent="0.25">
      <c r="A14" s="62">
        <v>1</v>
      </c>
      <c r="B14" s="63" t="s">
        <v>93</v>
      </c>
      <c r="C14" s="64" t="s">
        <v>21</v>
      </c>
      <c r="D14" s="64"/>
      <c r="E14" s="65">
        <f>E17+E18+E16</f>
        <v>1788000</v>
      </c>
      <c r="F14" s="66">
        <f>F17+F18+F16</f>
        <v>1788000</v>
      </c>
      <c r="G14" s="214">
        <v>2018</v>
      </c>
      <c r="H14" s="214">
        <v>2019</v>
      </c>
      <c r="I14" s="145">
        <f>J14+K14+L14+M14+N14+O14</f>
        <v>1788000</v>
      </c>
      <c r="J14" s="68">
        <f>J16+J17+J18+J19</f>
        <v>1788000</v>
      </c>
      <c r="K14" s="69">
        <f>K16+K17+K18+K19</f>
        <v>0</v>
      </c>
      <c r="L14" s="69">
        <f>L16+L17+L18+L19</f>
        <v>0</v>
      </c>
      <c r="M14" s="69">
        <f>M16+M17+M18+M19</f>
        <v>0</v>
      </c>
      <c r="N14" s="83">
        <f t="shared" ref="N14:O14" si="0">N16+N17+N18+N19</f>
        <v>0</v>
      </c>
      <c r="O14" s="84">
        <f t="shared" si="0"/>
        <v>0</v>
      </c>
    </row>
    <row r="15" spans="1:15" ht="21.75" customHeight="1" thickBot="1" x14ac:dyDescent="0.3">
      <c r="A15" s="70">
        <v>2</v>
      </c>
      <c r="B15" s="4" t="s">
        <v>11</v>
      </c>
      <c r="C15" s="4"/>
      <c r="D15" s="4"/>
      <c r="E15" s="13">
        <f>J15+K15+L15+M15+N15+O15</f>
        <v>1788000</v>
      </c>
      <c r="F15" s="13">
        <f>J15+K15+L15+M15+N15+O15</f>
        <v>1788000</v>
      </c>
      <c r="G15" s="215"/>
      <c r="H15" s="215"/>
      <c r="I15" s="14">
        <f t="shared" ref="I15:I19" si="1">J15+K15+L15+M15+N15+O15</f>
        <v>1788000</v>
      </c>
      <c r="J15" s="15">
        <f>J16+J17+J18+J19</f>
        <v>1788000</v>
      </c>
      <c r="K15" s="15">
        <f t="shared" ref="K15:O15" si="2">K16+K17+K18+K19</f>
        <v>0</v>
      </c>
      <c r="L15" s="15">
        <f t="shared" si="2"/>
        <v>0</v>
      </c>
      <c r="M15" s="15">
        <f t="shared" si="2"/>
        <v>0</v>
      </c>
      <c r="N15" s="85">
        <f t="shared" si="2"/>
        <v>0</v>
      </c>
      <c r="O15" s="86">
        <f t="shared" si="2"/>
        <v>0</v>
      </c>
    </row>
    <row r="16" spans="1:15" ht="17.25" customHeight="1" x14ac:dyDescent="0.25">
      <c r="A16" s="62">
        <v>3</v>
      </c>
      <c r="B16" s="7" t="s">
        <v>5</v>
      </c>
      <c r="C16" s="7"/>
      <c r="D16" s="7"/>
      <c r="E16" s="14">
        <f t="shared" ref="E16:E19" si="3">J16+K16+L16+M16+N16+O16</f>
        <v>0</v>
      </c>
      <c r="F16" s="14">
        <f t="shared" ref="F16:F19" si="4">J16+K16+L16+M16+N16+O16</f>
        <v>0</v>
      </c>
      <c r="G16" s="215"/>
      <c r="H16" s="215"/>
      <c r="I16" s="14">
        <f t="shared" si="1"/>
        <v>0</v>
      </c>
      <c r="J16" s="15">
        <v>0</v>
      </c>
      <c r="K16" s="29">
        <v>0</v>
      </c>
      <c r="L16" s="29">
        <v>0</v>
      </c>
      <c r="M16" s="29">
        <v>0</v>
      </c>
      <c r="N16" s="57">
        <v>0</v>
      </c>
      <c r="O16" s="87">
        <v>0</v>
      </c>
    </row>
    <row r="17" spans="1:15" ht="16.149999999999999" customHeight="1" thickBot="1" x14ac:dyDescent="0.3">
      <c r="A17" s="70">
        <v>4</v>
      </c>
      <c r="B17" s="5" t="s">
        <v>0</v>
      </c>
      <c r="C17" s="5"/>
      <c r="D17" s="5"/>
      <c r="E17" s="14">
        <f t="shared" si="3"/>
        <v>0</v>
      </c>
      <c r="F17" s="14">
        <f t="shared" si="4"/>
        <v>0</v>
      </c>
      <c r="G17" s="215"/>
      <c r="H17" s="215"/>
      <c r="I17" s="14">
        <f t="shared" si="1"/>
        <v>0</v>
      </c>
      <c r="J17" s="15">
        <v>0</v>
      </c>
      <c r="K17" s="29">
        <v>0</v>
      </c>
      <c r="L17" s="29">
        <v>0</v>
      </c>
      <c r="M17" s="29">
        <v>0</v>
      </c>
      <c r="N17" s="57">
        <v>0</v>
      </c>
      <c r="O17" s="87">
        <v>0</v>
      </c>
    </row>
    <row r="18" spans="1:15" ht="18.600000000000001" customHeight="1" x14ac:dyDescent="0.25">
      <c r="A18" s="62">
        <v>5</v>
      </c>
      <c r="B18" s="5" t="s">
        <v>1</v>
      </c>
      <c r="C18" s="5"/>
      <c r="D18" s="5"/>
      <c r="E18" s="14">
        <f t="shared" si="3"/>
        <v>1788000</v>
      </c>
      <c r="F18" s="14">
        <f t="shared" si="4"/>
        <v>1788000</v>
      </c>
      <c r="G18" s="215"/>
      <c r="H18" s="215"/>
      <c r="I18" s="14">
        <f t="shared" si="1"/>
        <v>1788000</v>
      </c>
      <c r="J18" s="15">
        <v>1788000</v>
      </c>
      <c r="K18" s="18">
        <v>0</v>
      </c>
      <c r="L18" s="29">
        <v>0</v>
      </c>
      <c r="M18" s="29">
        <v>0</v>
      </c>
      <c r="N18" s="57">
        <v>0</v>
      </c>
      <c r="O18" s="87">
        <v>0</v>
      </c>
    </row>
    <row r="19" spans="1:15" ht="18.600000000000001" customHeight="1" thickBot="1" x14ac:dyDescent="0.3">
      <c r="A19" s="70">
        <v>6</v>
      </c>
      <c r="B19" s="71" t="s">
        <v>6</v>
      </c>
      <c r="C19" s="71"/>
      <c r="D19" s="71"/>
      <c r="E19" s="72">
        <f t="shared" si="3"/>
        <v>0</v>
      </c>
      <c r="F19" s="72">
        <f t="shared" si="4"/>
        <v>0</v>
      </c>
      <c r="G19" s="216"/>
      <c r="H19" s="216"/>
      <c r="I19" s="61">
        <f t="shared" si="1"/>
        <v>0</v>
      </c>
      <c r="J19" s="73">
        <v>0</v>
      </c>
      <c r="K19" s="74">
        <v>0</v>
      </c>
      <c r="L19" s="74">
        <v>0</v>
      </c>
      <c r="M19" s="74">
        <v>0</v>
      </c>
      <c r="N19" s="88">
        <v>0</v>
      </c>
      <c r="O19" s="89">
        <v>0</v>
      </c>
    </row>
    <row r="20" spans="1:15" ht="94.5" x14ac:dyDescent="0.25">
      <c r="A20" s="62">
        <v>7</v>
      </c>
      <c r="B20" s="63" t="s">
        <v>94</v>
      </c>
      <c r="C20" s="64" t="s">
        <v>68</v>
      </c>
      <c r="D20" s="64"/>
      <c r="E20" s="65">
        <f>E23+E24+E22</f>
        <v>69875660</v>
      </c>
      <c r="F20" s="66">
        <f>F23+F24+F22</f>
        <v>69875660</v>
      </c>
      <c r="G20" s="214">
        <v>2019</v>
      </c>
      <c r="H20" s="214">
        <v>2019</v>
      </c>
      <c r="I20" s="145">
        <f>J20+K20+L20+M20+N20+O20</f>
        <v>69875660</v>
      </c>
      <c r="J20" s="68">
        <f>J22+J23+J24+J25</f>
        <v>69875660</v>
      </c>
      <c r="K20" s="69">
        <f>K22+K23+K24+K25</f>
        <v>0</v>
      </c>
      <c r="L20" s="69">
        <f>L22+L23+L24+L25</f>
        <v>0</v>
      </c>
      <c r="M20" s="69">
        <f>M22+M23+M24+M25</f>
        <v>0</v>
      </c>
      <c r="N20" s="83">
        <f t="shared" ref="N20:O20" si="5">N22+N23+N24+N25</f>
        <v>0</v>
      </c>
      <c r="O20" s="84">
        <f t="shared" si="5"/>
        <v>0</v>
      </c>
    </row>
    <row r="21" spans="1:15" ht="16.5" thickBot="1" x14ac:dyDescent="0.3">
      <c r="A21" s="70">
        <v>8</v>
      </c>
      <c r="B21" s="4" t="s">
        <v>30</v>
      </c>
      <c r="C21" s="4"/>
      <c r="D21" s="4"/>
      <c r="E21" s="13">
        <f>J21+K21+L21+M21+N21+O21</f>
        <v>69875660</v>
      </c>
      <c r="F21" s="13">
        <f>J21+K21+L21+M21+N21+O21</f>
        <v>69875660</v>
      </c>
      <c r="G21" s="215"/>
      <c r="H21" s="215"/>
      <c r="I21" s="14">
        <f t="shared" ref="I21:I25" si="6">J21+K21+L21+M21+N21+O21</f>
        <v>69875660</v>
      </c>
      <c r="J21" s="15">
        <f>J22+J23+J24+J25</f>
        <v>69875660</v>
      </c>
      <c r="K21" s="15">
        <f t="shared" ref="K21:O21" si="7">K22+K23+K24+K25</f>
        <v>0</v>
      </c>
      <c r="L21" s="15">
        <f t="shared" si="7"/>
        <v>0</v>
      </c>
      <c r="M21" s="15">
        <f t="shared" si="7"/>
        <v>0</v>
      </c>
      <c r="N21" s="85">
        <f t="shared" si="7"/>
        <v>0</v>
      </c>
      <c r="O21" s="86">
        <f t="shared" si="7"/>
        <v>0</v>
      </c>
    </row>
    <row r="22" spans="1:15" ht="15.75" x14ac:dyDescent="0.25">
      <c r="A22" s="62">
        <v>9</v>
      </c>
      <c r="B22" s="7" t="s">
        <v>5</v>
      </c>
      <c r="C22" s="7"/>
      <c r="D22" s="7"/>
      <c r="E22" s="14">
        <f t="shared" ref="E22:E25" si="8">J22+K22+L22+M22+N22+O22</f>
        <v>0</v>
      </c>
      <c r="F22" s="14">
        <f t="shared" ref="F22:F25" si="9">J22+K22+L22+M22+N22+O22</f>
        <v>0</v>
      </c>
      <c r="G22" s="215"/>
      <c r="H22" s="215"/>
      <c r="I22" s="14">
        <f t="shared" si="6"/>
        <v>0</v>
      </c>
      <c r="J22" s="15">
        <v>0</v>
      </c>
      <c r="K22" s="29">
        <v>0</v>
      </c>
      <c r="L22" s="29">
        <v>0</v>
      </c>
      <c r="M22" s="29">
        <v>0</v>
      </c>
      <c r="N22" s="57">
        <v>0</v>
      </c>
      <c r="O22" s="87">
        <v>0</v>
      </c>
    </row>
    <row r="23" spans="1:15" ht="16.5" thickBot="1" x14ac:dyDescent="0.3">
      <c r="A23" s="70">
        <v>10</v>
      </c>
      <c r="B23" s="5" t="s">
        <v>0</v>
      </c>
      <c r="C23" s="5"/>
      <c r="D23" s="5"/>
      <c r="E23" s="14">
        <f t="shared" si="8"/>
        <v>67769770</v>
      </c>
      <c r="F23" s="14">
        <f t="shared" si="9"/>
        <v>67769770</v>
      </c>
      <c r="G23" s="215"/>
      <c r="H23" s="215"/>
      <c r="I23" s="14">
        <f t="shared" si="6"/>
        <v>67769770</v>
      </c>
      <c r="J23" s="15">
        <v>67769770</v>
      </c>
      <c r="K23" s="29">
        <v>0</v>
      </c>
      <c r="L23" s="29">
        <v>0</v>
      </c>
      <c r="M23" s="29">
        <v>0</v>
      </c>
      <c r="N23" s="57">
        <v>0</v>
      </c>
      <c r="O23" s="87">
        <v>0</v>
      </c>
    </row>
    <row r="24" spans="1:15" ht="15.75" x14ac:dyDescent="0.25">
      <c r="A24" s="62">
        <v>11</v>
      </c>
      <c r="B24" s="5" t="s">
        <v>1</v>
      </c>
      <c r="C24" s="5"/>
      <c r="D24" s="5"/>
      <c r="E24" s="14">
        <f t="shared" si="8"/>
        <v>2105890</v>
      </c>
      <c r="F24" s="14">
        <f t="shared" si="9"/>
        <v>2105890</v>
      </c>
      <c r="G24" s="215"/>
      <c r="H24" s="215"/>
      <c r="I24" s="14">
        <f t="shared" si="6"/>
        <v>2105890</v>
      </c>
      <c r="J24" s="15">
        <v>2105890</v>
      </c>
      <c r="K24" s="18">
        <v>0</v>
      </c>
      <c r="L24" s="29">
        <v>0</v>
      </c>
      <c r="M24" s="29">
        <v>0</v>
      </c>
      <c r="N24" s="57">
        <v>0</v>
      </c>
      <c r="O24" s="87">
        <v>0</v>
      </c>
    </row>
    <row r="25" spans="1:15" ht="16.5" thickBot="1" x14ac:dyDescent="0.3">
      <c r="A25" s="70">
        <v>12</v>
      </c>
      <c r="B25" s="71" t="s">
        <v>6</v>
      </c>
      <c r="C25" s="71"/>
      <c r="D25" s="71"/>
      <c r="E25" s="72">
        <f t="shared" si="8"/>
        <v>0</v>
      </c>
      <c r="F25" s="72">
        <f t="shared" si="9"/>
        <v>0</v>
      </c>
      <c r="G25" s="216"/>
      <c r="H25" s="216"/>
      <c r="I25" s="61">
        <f t="shared" si="6"/>
        <v>0</v>
      </c>
      <c r="J25" s="73">
        <v>0</v>
      </c>
      <c r="K25" s="74">
        <v>0</v>
      </c>
      <c r="L25" s="74">
        <v>0</v>
      </c>
      <c r="M25" s="74">
        <v>0</v>
      </c>
      <c r="N25" s="88">
        <v>0</v>
      </c>
      <c r="O25" s="89">
        <v>0</v>
      </c>
    </row>
    <row r="26" spans="1:15" ht="94.5" x14ac:dyDescent="0.25">
      <c r="A26" s="62">
        <v>13</v>
      </c>
      <c r="B26" s="63" t="s">
        <v>95</v>
      </c>
      <c r="C26" s="64" t="s">
        <v>69</v>
      </c>
      <c r="D26" s="64"/>
      <c r="E26" s="65">
        <f>E29+E30+E28</f>
        <v>1500000</v>
      </c>
      <c r="F26" s="65">
        <f>F29+F30+F28</f>
        <v>1500000</v>
      </c>
      <c r="G26" s="214">
        <v>2019</v>
      </c>
      <c r="H26" s="214">
        <v>2019</v>
      </c>
      <c r="I26" s="67">
        <f>I28+I29+I30+I31</f>
        <v>1500000</v>
      </c>
      <c r="J26" s="68">
        <f>J28+J29+J30+J31</f>
        <v>1500000</v>
      </c>
      <c r="K26" s="69">
        <f>K28+K29+K30+K31</f>
        <v>0</v>
      </c>
      <c r="L26" s="69">
        <f>L28+L29+L30+L31</f>
        <v>0</v>
      </c>
      <c r="M26" s="69">
        <v>0</v>
      </c>
      <c r="N26" s="90">
        <v>0</v>
      </c>
      <c r="O26" s="91">
        <v>0</v>
      </c>
    </row>
    <row r="27" spans="1:15" ht="16.5" thickBot="1" x14ac:dyDescent="0.3">
      <c r="A27" s="70">
        <v>14</v>
      </c>
      <c r="B27" s="4" t="s">
        <v>31</v>
      </c>
      <c r="C27" s="4"/>
      <c r="D27" s="4"/>
      <c r="E27" s="13">
        <f>E29+E30+E28</f>
        <v>1500000</v>
      </c>
      <c r="F27" s="13">
        <f>F29+F30+F28</f>
        <v>1500000</v>
      </c>
      <c r="G27" s="215"/>
      <c r="H27" s="215"/>
      <c r="I27" s="14">
        <f>I29+I30+I28</f>
        <v>1500000</v>
      </c>
      <c r="J27" s="15">
        <f>J29+J30+J28</f>
        <v>1500000</v>
      </c>
      <c r="K27" s="29">
        <f>K29+K30</f>
        <v>0</v>
      </c>
      <c r="L27" s="29">
        <f>L29+L30</f>
        <v>0</v>
      </c>
      <c r="M27" s="29">
        <v>0</v>
      </c>
      <c r="N27" s="57">
        <v>0</v>
      </c>
      <c r="O27" s="87">
        <v>0</v>
      </c>
    </row>
    <row r="28" spans="1:15" ht="15.75" x14ac:dyDescent="0.25">
      <c r="A28" s="62">
        <v>15</v>
      </c>
      <c r="B28" s="7" t="s">
        <v>5</v>
      </c>
      <c r="C28" s="7"/>
      <c r="D28" s="7"/>
      <c r="E28" s="14">
        <f>SUM(I28)</f>
        <v>0</v>
      </c>
      <c r="F28" s="14">
        <f>SUM(I28)</f>
        <v>0</v>
      </c>
      <c r="G28" s="215"/>
      <c r="H28" s="215"/>
      <c r="I28" s="14">
        <f>J28</f>
        <v>0</v>
      </c>
      <c r="J28" s="15">
        <v>0</v>
      </c>
      <c r="K28" s="29">
        <v>0</v>
      </c>
      <c r="L28" s="29">
        <v>0</v>
      </c>
      <c r="M28" s="29">
        <v>0</v>
      </c>
      <c r="N28" s="57">
        <v>0</v>
      </c>
      <c r="O28" s="87">
        <v>0</v>
      </c>
    </row>
    <row r="29" spans="1:15" ht="16.5" thickBot="1" x14ac:dyDescent="0.3">
      <c r="A29" s="70">
        <v>16</v>
      </c>
      <c r="B29" s="5" t="s">
        <v>0</v>
      </c>
      <c r="C29" s="5"/>
      <c r="D29" s="5"/>
      <c r="E29" s="14">
        <f>SUM(I29)</f>
        <v>0</v>
      </c>
      <c r="F29" s="14">
        <f>SUM(I29)</f>
        <v>0</v>
      </c>
      <c r="G29" s="215"/>
      <c r="H29" s="215"/>
      <c r="I29" s="14">
        <f>J29+K29+L29</f>
        <v>0</v>
      </c>
      <c r="J29" s="27">
        <v>0</v>
      </c>
      <c r="K29" s="29">
        <v>0</v>
      </c>
      <c r="L29" s="29">
        <v>0</v>
      </c>
      <c r="M29" s="29">
        <v>0</v>
      </c>
      <c r="N29" s="57">
        <v>0</v>
      </c>
      <c r="O29" s="87">
        <v>0</v>
      </c>
    </row>
    <row r="30" spans="1:15" ht="15.75" x14ac:dyDescent="0.25">
      <c r="A30" s="62">
        <v>17</v>
      </c>
      <c r="B30" s="5" t="s">
        <v>1</v>
      </c>
      <c r="C30" s="5"/>
      <c r="D30" s="5"/>
      <c r="E30" s="14">
        <f>SUM(I30)</f>
        <v>1500000</v>
      </c>
      <c r="F30" s="14">
        <f>SUM(I30)</f>
        <v>1500000</v>
      </c>
      <c r="G30" s="215"/>
      <c r="H30" s="215"/>
      <c r="I30" s="14">
        <f>J30+K30+L30</f>
        <v>1500000</v>
      </c>
      <c r="J30" s="27">
        <v>1500000</v>
      </c>
      <c r="K30" s="18">
        <v>0</v>
      </c>
      <c r="L30" s="29">
        <v>0</v>
      </c>
      <c r="M30" s="29">
        <v>0</v>
      </c>
      <c r="N30" s="57">
        <v>0</v>
      </c>
      <c r="O30" s="87">
        <v>0</v>
      </c>
    </row>
    <row r="31" spans="1:15" ht="16.5" thickBot="1" x14ac:dyDescent="0.3">
      <c r="A31" s="70">
        <v>18</v>
      </c>
      <c r="B31" s="71" t="s">
        <v>6</v>
      </c>
      <c r="C31" s="71"/>
      <c r="D31" s="71"/>
      <c r="E31" s="73">
        <v>0</v>
      </c>
      <c r="F31" s="73">
        <v>0</v>
      </c>
      <c r="G31" s="216"/>
      <c r="H31" s="216"/>
      <c r="I31" s="72">
        <v>0</v>
      </c>
      <c r="J31" s="73">
        <v>0</v>
      </c>
      <c r="K31" s="74">
        <v>0</v>
      </c>
      <c r="L31" s="74">
        <v>0</v>
      </c>
      <c r="M31" s="74">
        <v>0</v>
      </c>
      <c r="N31" s="88">
        <v>0</v>
      </c>
      <c r="O31" s="89">
        <v>0</v>
      </c>
    </row>
    <row r="32" spans="1:15" ht="94.5" x14ac:dyDescent="0.25">
      <c r="A32" s="62">
        <v>19</v>
      </c>
      <c r="B32" s="75" t="s">
        <v>96</v>
      </c>
      <c r="C32" s="64" t="s">
        <v>70</v>
      </c>
      <c r="D32" s="64"/>
      <c r="E32" s="65">
        <v>1500000</v>
      </c>
      <c r="F32" s="66">
        <f>F35+F36</f>
        <v>1500000</v>
      </c>
      <c r="G32" s="214">
        <v>2019</v>
      </c>
      <c r="H32" s="214">
        <v>2019</v>
      </c>
      <c r="I32" s="67">
        <f>SUM(I34:I37)</f>
        <v>1500000</v>
      </c>
      <c r="J32" s="68">
        <f>J33</f>
        <v>1500000</v>
      </c>
      <c r="K32" s="68">
        <f>K33</f>
        <v>0</v>
      </c>
      <c r="L32" s="69">
        <v>0</v>
      </c>
      <c r="M32" s="69">
        <v>0</v>
      </c>
      <c r="N32" s="92">
        <v>0</v>
      </c>
      <c r="O32" s="93">
        <v>0</v>
      </c>
    </row>
    <row r="33" spans="1:15" ht="16.5" thickBot="1" x14ac:dyDescent="0.3">
      <c r="A33" s="70">
        <v>20</v>
      </c>
      <c r="B33" s="4" t="s">
        <v>32</v>
      </c>
      <c r="C33" s="4"/>
      <c r="D33" s="4"/>
      <c r="E33" s="13">
        <v>1500000</v>
      </c>
      <c r="F33" s="13">
        <f>F35+F36</f>
        <v>1500000</v>
      </c>
      <c r="G33" s="215"/>
      <c r="H33" s="215"/>
      <c r="I33" s="14">
        <f>J33+K33+L33</f>
        <v>1500000</v>
      </c>
      <c r="J33" s="15">
        <f>J35+J36+J34</f>
        <v>1500000</v>
      </c>
      <c r="K33" s="29">
        <v>0</v>
      </c>
      <c r="L33" s="29">
        <f>L35+L36</f>
        <v>0</v>
      </c>
      <c r="M33" s="29">
        <v>0</v>
      </c>
      <c r="N33" s="57">
        <v>0</v>
      </c>
      <c r="O33" s="87">
        <v>0</v>
      </c>
    </row>
    <row r="34" spans="1:15" ht="15.75" x14ac:dyDescent="0.25">
      <c r="A34" s="62">
        <v>21</v>
      </c>
      <c r="B34" s="7" t="s">
        <v>5</v>
      </c>
      <c r="C34" s="7"/>
      <c r="D34" s="7"/>
      <c r="E34" s="15">
        <f>I34</f>
        <v>0</v>
      </c>
      <c r="F34" s="15">
        <f>I34</f>
        <v>0</v>
      </c>
      <c r="G34" s="215"/>
      <c r="H34" s="215"/>
      <c r="I34" s="14">
        <f>J34</f>
        <v>0</v>
      </c>
      <c r="J34" s="15">
        <v>0</v>
      </c>
      <c r="K34" s="29">
        <v>0</v>
      </c>
      <c r="L34" s="29">
        <v>0</v>
      </c>
      <c r="M34" s="29">
        <v>0</v>
      </c>
      <c r="N34" s="57">
        <v>0</v>
      </c>
      <c r="O34" s="87">
        <v>0</v>
      </c>
    </row>
    <row r="35" spans="1:15" ht="16.5" thickBot="1" x14ac:dyDescent="0.3">
      <c r="A35" s="70">
        <v>22</v>
      </c>
      <c r="B35" s="5" t="s">
        <v>0</v>
      </c>
      <c r="C35" s="5"/>
      <c r="D35" s="5"/>
      <c r="E35" s="14">
        <v>0</v>
      </c>
      <c r="F35" s="14">
        <f>I35</f>
        <v>0</v>
      </c>
      <c r="G35" s="215"/>
      <c r="H35" s="215"/>
      <c r="I35" s="14">
        <f>J35+K35+L35</f>
        <v>0</v>
      </c>
      <c r="J35" s="15">
        <v>0</v>
      </c>
      <c r="K35" s="18">
        <v>0</v>
      </c>
      <c r="L35" s="29">
        <v>0</v>
      </c>
      <c r="M35" s="29">
        <v>0</v>
      </c>
      <c r="N35" s="57">
        <v>0</v>
      </c>
      <c r="O35" s="87">
        <v>0</v>
      </c>
    </row>
    <row r="36" spans="1:15" ht="15.75" x14ac:dyDescent="0.25">
      <c r="A36" s="62">
        <v>23</v>
      </c>
      <c r="B36" s="5" t="s">
        <v>1</v>
      </c>
      <c r="C36" s="5"/>
      <c r="D36" s="5"/>
      <c r="E36" s="14">
        <v>1500000</v>
      </c>
      <c r="F36" s="14">
        <f>I36</f>
        <v>1500000</v>
      </c>
      <c r="G36" s="215"/>
      <c r="H36" s="215"/>
      <c r="I36" s="14">
        <f>SUM(J36:M36)</f>
        <v>1500000</v>
      </c>
      <c r="J36" s="15">
        <v>1500000</v>
      </c>
      <c r="K36" s="18">
        <v>0</v>
      </c>
      <c r="L36" s="29">
        <v>0</v>
      </c>
      <c r="M36" s="29">
        <v>0</v>
      </c>
      <c r="N36" s="57">
        <v>0</v>
      </c>
      <c r="O36" s="87">
        <v>0</v>
      </c>
    </row>
    <row r="37" spans="1:15" ht="16.5" thickBot="1" x14ac:dyDescent="0.3">
      <c r="A37" s="70">
        <v>24</v>
      </c>
      <c r="B37" s="71" t="s">
        <v>6</v>
      </c>
      <c r="C37" s="71"/>
      <c r="D37" s="71"/>
      <c r="E37" s="73">
        <v>0</v>
      </c>
      <c r="F37" s="73">
        <v>0</v>
      </c>
      <c r="G37" s="216"/>
      <c r="H37" s="216"/>
      <c r="I37" s="72">
        <v>0</v>
      </c>
      <c r="J37" s="73">
        <v>0</v>
      </c>
      <c r="K37" s="74">
        <v>0</v>
      </c>
      <c r="L37" s="74">
        <v>0</v>
      </c>
      <c r="M37" s="74">
        <v>0</v>
      </c>
      <c r="N37" s="88">
        <v>0</v>
      </c>
      <c r="O37" s="89">
        <v>0</v>
      </c>
    </row>
    <row r="38" spans="1:15" ht="78.75" x14ac:dyDescent="0.25">
      <c r="A38" s="62">
        <v>25</v>
      </c>
      <c r="B38" s="63" t="s">
        <v>97</v>
      </c>
      <c r="C38" s="64" t="s">
        <v>71</v>
      </c>
      <c r="D38" s="64"/>
      <c r="E38" s="65">
        <f>E41+E42</f>
        <v>350000</v>
      </c>
      <c r="F38" s="66">
        <f>F41+F42</f>
        <v>350000</v>
      </c>
      <c r="G38" s="214">
        <v>2019</v>
      </c>
      <c r="H38" s="214">
        <v>2019</v>
      </c>
      <c r="I38" s="67">
        <f>I40+I41+I42+I43</f>
        <v>350000</v>
      </c>
      <c r="J38" s="68">
        <f t="shared" ref="J38:M38" si="10">J40+J41+J42+J43</f>
        <v>350000</v>
      </c>
      <c r="K38" s="69">
        <f t="shared" si="10"/>
        <v>0</v>
      </c>
      <c r="L38" s="69">
        <f t="shared" si="10"/>
        <v>0</v>
      </c>
      <c r="M38" s="69">
        <f t="shared" si="10"/>
        <v>0</v>
      </c>
      <c r="N38" s="90">
        <v>0</v>
      </c>
      <c r="O38" s="91">
        <v>0</v>
      </c>
    </row>
    <row r="39" spans="1:15" ht="16.5" thickBot="1" x14ac:dyDescent="0.3">
      <c r="A39" s="70">
        <v>26</v>
      </c>
      <c r="B39" s="4" t="s">
        <v>33</v>
      </c>
      <c r="C39" s="4"/>
      <c r="D39" s="4"/>
      <c r="E39" s="13">
        <f>E41+E42</f>
        <v>350000</v>
      </c>
      <c r="F39" s="13">
        <f>F41+F42</f>
        <v>350000</v>
      </c>
      <c r="G39" s="215"/>
      <c r="H39" s="215"/>
      <c r="I39" s="14">
        <f>I41+I42</f>
        <v>350000</v>
      </c>
      <c r="J39" s="15">
        <f t="shared" ref="J39:K39" si="11">J41+J42</f>
        <v>350000</v>
      </c>
      <c r="K39" s="29">
        <f t="shared" si="11"/>
        <v>0</v>
      </c>
      <c r="L39" s="29">
        <f t="shared" ref="L39:M39" si="12">L41+L42</f>
        <v>0</v>
      </c>
      <c r="M39" s="29">
        <f t="shared" si="12"/>
        <v>0</v>
      </c>
      <c r="N39" s="57">
        <v>0</v>
      </c>
      <c r="O39" s="87">
        <v>0</v>
      </c>
    </row>
    <row r="40" spans="1:15" ht="15.75" x14ac:dyDescent="0.25">
      <c r="A40" s="62">
        <v>27</v>
      </c>
      <c r="B40" s="7" t="s">
        <v>5</v>
      </c>
      <c r="C40" s="7"/>
      <c r="D40" s="7"/>
      <c r="E40" s="14">
        <v>0</v>
      </c>
      <c r="F40" s="14">
        <v>0</v>
      </c>
      <c r="G40" s="215"/>
      <c r="H40" s="215"/>
      <c r="I40" s="14">
        <v>0</v>
      </c>
      <c r="J40" s="15">
        <v>0</v>
      </c>
      <c r="K40" s="29">
        <v>0</v>
      </c>
      <c r="L40" s="29">
        <v>0</v>
      </c>
      <c r="M40" s="29">
        <v>0</v>
      </c>
      <c r="N40" s="57">
        <v>0</v>
      </c>
      <c r="O40" s="87">
        <v>0</v>
      </c>
    </row>
    <row r="41" spans="1:15" ht="16.5" thickBot="1" x14ac:dyDescent="0.3">
      <c r="A41" s="70">
        <v>28</v>
      </c>
      <c r="B41" s="5" t="s">
        <v>0</v>
      </c>
      <c r="C41" s="5"/>
      <c r="D41" s="5"/>
      <c r="E41" s="14">
        <f>F41+G41+H41</f>
        <v>0</v>
      </c>
      <c r="F41" s="14">
        <f>G41+H41+I41</f>
        <v>0</v>
      </c>
      <c r="G41" s="215"/>
      <c r="H41" s="215"/>
      <c r="I41" s="14">
        <f>J41+K41+L41</f>
        <v>0</v>
      </c>
      <c r="J41" s="15">
        <v>0</v>
      </c>
      <c r="K41" s="29">
        <v>0</v>
      </c>
      <c r="L41" s="29">
        <v>0</v>
      </c>
      <c r="M41" s="29">
        <v>0</v>
      </c>
      <c r="N41" s="57">
        <v>0</v>
      </c>
      <c r="O41" s="87">
        <v>0</v>
      </c>
    </row>
    <row r="42" spans="1:15" ht="15.75" x14ac:dyDescent="0.25">
      <c r="A42" s="62">
        <v>29</v>
      </c>
      <c r="B42" s="5" t="s">
        <v>1</v>
      </c>
      <c r="C42" s="5"/>
      <c r="D42" s="5"/>
      <c r="E42" s="14">
        <f>SUM(I42)</f>
        <v>350000</v>
      </c>
      <c r="F42" s="14">
        <f>SUM(I42)</f>
        <v>350000</v>
      </c>
      <c r="G42" s="215"/>
      <c r="H42" s="215"/>
      <c r="I42" s="14">
        <f>J42+K42+L42</f>
        <v>350000</v>
      </c>
      <c r="J42" s="15">
        <v>350000</v>
      </c>
      <c r="K42" s="29">
        <v>0</v>
      </c>
      <c r="L42" s="29">
        <v>0</v>
      </c>
      <c r="M42" s="29">
        <v>0</v>
      </c>
      <c r="N42" s="57">
        <v>0</v>
      </c>
      <c r="O42" s="87">
        <v>0</v>
      </c>
    </row>
    <row r="43" spans="1:15" ht="16.5" thickBot="1" x14ac:dyDescent="0.3">
      <c r="A43" s="70">
        <v>30</v>
      </c>
      <c r="B43" s="71" t="s">
        <v>6</v>
      </c>
      <c r="C43" s="71"/>
      <c r="D43" s="71"/>
      <c r="E43" s="72">
        <v>0</v>
      </c>
      <c r="F43" s="72">
        <v>0</v>
      </c>
      <c r="G43" s="216"/>
      <c r="H43" s="216"/>
      <c r="I43" s="72">
        <v>0</v>
      </c>
      <c r="J43" s="73">
        <v>0</v>
      </c>
      <c r="K43" s="74">
        <v>0</v>
      </c>
      <c r="L43" s="74">
        <v>0</v>
      </c>
      <c r="M43" s="74">
        <v>0</v>
      </c>
      <c r="N43" s="88">
        <v>0</v>
      </c>
      <c r="O43" s="89">
        <v>0</v>
      </c>
    </row>
    <row r="44" spans="1:15" ht="78.75" x14ac:dyDescent="0.25">
      <c r="A44" s="62">
        <v>31</v>
      </c>
      <c r="B44" s="63" t="s">
        <v>98</v>
      </c>
      <c r="C44" s="64" t="s">
        <v>72</v>
      </c>
      <c r="D44" s="64"/>
      <c r="E44" s="65">
        <f>E47+E48</f>
        <v>35770740</v>
      </c>
      <c r="F44" s="66">
        <f>F47+F48</f>
        <v>35770740</v>
      </c>
      <c r="G44" s="214">
        <v>2019</v>
      </c>
      <c r="H44" s="214">
        <v>2019</v>
      </c>
      <c r="I44" s="67">
        <f>I46+I47+I48+I49</f>
        <v>35770740</v>
      </c>
      <c r="J44" s="68">
        <f>J46+J47+J48+J49</f>
        <v>35770740</v>
      </c>
      <c r="K44" s="69">
        <f>K46+K47+K48+K49</f>
        <v>0</v>
      </c>
      <c r="L44" s="69">
        <f>L46+L47+L48+L49</f>
        <v>0</v>
      </c>
      <c r="M44" s="69">
        <f>M46+M47+M48+M49</f>
        <v>0</v>
      </c>
      <c r="N44" s="90">
        <v>0</v>
      </c>
      <c r="O44" s="91">
        <v>0</v>
      </c>
    </row>
    <row r="45" spans="1:15" ht="16.5" thickBot="1" x14ac:dyDescent="0.3">
      <c r="A45" s="70">
        <v>32</v>
      </c>
      <c r="B45" s="4" t="s">
        <v>34</v>
      </c>
      <c r="C45" s="4"/>
      <c r="D45" s="4"/>
      <c r="E45" s="13">
        <f>E47+E48</f>
        <v>35770740</v>
      </c>
      <c r="F45" s="13">
        <f>F47+F48</f>
        <v>35770740</v>
      </c>
      <c r="G45" s="215"/>
      <c r="H45" s="215"/>
      <c r="I45" s="14">
        <f>I47+I48</f>
        <v>35770740</v>
      </c>
      <c r="J45" s="15">
        <f>J47+J48</f>
        <v>35770740</v>
      </c>
      <c r="K45" s="29">
        <f>K47+K48</f>
        <v>0</v>
      </c>
      <c r="L45" s="29">
        <f>L47+L48</f>
        <v>0</v>
      </c>
      <c r="M45" s="29">
        <f>M47+M48</f>
        <v>0</v>
      </c>
      <c r="N45" s="57">
        <v>0</v>
      </c>
      <c r="O45" s="87">
        <v>0</v>
      </c>
    </row>
    <row r="46" spans="1:15" ht="15.75" x14ac:dyDescent="0.25">
      <c r="A46" s="62">
        <v>33</v>
      </c>
      <c r="B46" s="7" t="s">
        <v>5</v>
      </c>
      <c r="C46" s="7"/>
      <c r="D46" s="7"/>
      <c r="E46" s="15">
        <v>0</v>
      </c>
      <c r="F46" s="15">
        <v>0</v>
      </c>
      <c r="G46" s="215"/>
      <c r="H46" s="215"/>
      <c r="I46" s="14">
        <v>0</v>
      </c>
      <c r="J46" s="15">
        <v>0</v>
      </c>
      <c r="K46" s="29">
        <v>0</v>
      </c>
      <c r="L46" s="29">
        <v>0</v>
      </c>
      <c r="M46" s="29">
        <v>0</v>
      </c>
      <c r="N46" s="57">
        <v>0</v>
      </c>
      <c r="O46" s="87">
        <v>0</v>
      </c>
    </row>
    <row r="47" spans="1:15" ht="16.5" thickBot="1" x14ac:dyDescent="0.3">
      <c r="A47" s="70">
        <v>34</v>
      </c>
      <c r="B47" s="5" t="s">
        <v>0</v>
      </c>
      <c r="C47" s="5"/>
      <c r="D47" s="5"/>
      <c r="E47" s="14">
        <f>SUM(I47)</f>
        <v>33980000</v>
      </c>
      <c r="F47" s="14">
        <f>SUM(I47)</f>
        <v>33980000</v>
      </c>
      <c r="G47" s="215"/>
      <c r="H47" s="215"/>
      <c r="I47" s="14">
        <f>J47+K47+L47</f>
        <v>33980000</v>
      </c>
      <c r="J47" s="15">
        <v>33980000</v>
      </c>
      <c r="K47" s="31">
        <v>0</v>
      </c>
      <c r="L47" s="29">
        <v>0</v>
      </c>
      <c r="M47" s="29">
        <v>0</v>
      </c>
      <c r="N47" s="57">
        <v>0</v>
      </c>
      <c r="O47" s="87">
        <v>0</v>
      </c>
    </row>
    <row r="48" spans="1:15" ht="15.75" x14ac:dyDescent="0.25">
      <c r="A48" s="62">
        <v>35</v>
      </c>
      <c r="B48" s="5" t="s">
        <v>1</v>
      </c>
      <c r="C48" s="5"/>
      <c r="D48" s="5"/>
      <c r="E48" s="14">
        <f>SUM(I48)</f>
        <v>1790740</v>
      </c>
      <c r="F48" s="14">
        <f>SUM(I48)</f>
        <v>1790740</v>
      </c>
      <c r="G48" s="215"/>
      <c r="H48" s="215"/>
      <c r="I48" s="14">
        <f>J48+K48+L48</f>
        <v>1790740</v>
      </c>
      <c r="J48" s="15">
        <v>1790740</v>
      </c>
      <c r="K48" s="31">
        <v>0</v>
      </c>
      <c r="L48" s="29">
        <v>0</v>
      </c>
      <c r="M48" s="29">
        <v>0</v>
      </c>
      <c r="N48" s="57">
        <v>0</v>
      </c>
      <c r="O48" s="87">
        <v>0</v>
      </c>
    </row>
    <row r="49" spans="1:15" ht="16.5" thickBot="1" x14ac:dyDescent="0.3">
      <c r="A49" s="70">
        <v>36</v>
      </c>
      <c r="B49" s="71" t="s">
        <v>6</v>
      </c>
      <c r="C49" s="71"/>
      <c r="D49" s="71"/>
      <c r="E49" s="73">
        <v>0</v>
      </c>
      <c r="F49" s="73">
        <v>0</v>
      </c>
      <c r="G49" s="216"/>
      <c r="H49" s="216"/>
      <c r="I49" s="72">
        <v>0</v>
      </c>
      <c r="J49" s="73">
        <v>0</v>
      </c>
      <c r="K49" s="74">
        <v>0</v>
      </c>
      <c r="L49" s="74">
        <v>0</v>
      </c>
      <c r="M49" s="74">
        <v>0</v>
      </c>
      <c r="N49" s="88">
        <v>0</v>
      </c>
      <c r="O49" s="89">
        <v>0</v>
      </c>
    </row>
    <row r="50" spans="1:15" ht="78.75" x14ac:dyDescent="0.25">
      <c r="A50" s="62">
        <v>37</v>
      </c>
      <c r="B50" s="63" t="s">
        <v>99</v>
      </c>
      <c r="C50" s="64" t="s">
        <v>27</v>
      </c>
      <c r="D50" s="64"/>
      <c r="E50" s="65">
        <f>E53+E54+E52</f>
        <v>24068455</v>
      </c>
      <c r="F50" s="66">
        <f>F53+F54+F52</f>
        <v>24068455</v>
      </c>
      <c r="G50" s="214">
        <v>2019</v>
      </c>
      <c r="H50" s="214">
        <v>2019</v>
      </c>
      <c r="I50" s="145">
        <f>J50+K50+L50+M50+N50+O50</f>
        <v>24068455</v>
      </c>
      <c r="J50" s="68">
        <f>J52+J53+J54+J55</f>
        <v>24068455</v>
      </c>
      <c r="K50" s="69">
        <f>K52+K53+K54+K55</f>
        <v>0</v>
      </c>
      <c r="L50" s="69">
        <f>L52+L53+L54+L55</f>
        <v>0</v>
      </c>
      <c r="M50" s="69">
        <f>M52+M53+M54+M55</f>
        <v>0</v>
      </c>
      <c r="N50" s="83">
        <f t="shared" ref="N50:O50" si="13">N52+N53+N54+N55</f>
        <v>0</v>
      </c>
      <c r="O50" s="84">
        <f t="shared" si="13"/>
        <v>0</v>
      </c>
    </row>
    <row r="51" spans="1:15" ht="16.5" thickBot="1" x14ac:dyDescent="0.3">
      <c r="A51" s="70">
        <v>38</v>
      </c>
      <c r="B51" s="4" t="s">
        <v>35</v>
      </c>
      <c r="C51" s="4"/>
      <c r="D51" s="4"/>
      <c r="E51" s="13">
        <f>J51+K51+L51+M51+N51+O51</f>
        <v>24068455</v>
      </c>
      <c r="F51" s="13">
        <f>J51+K51+L51+M51+N51+O51</f>
        <v>24068455</v>
      </c>
      <c r="G51" s="215"/>
      <c r="H51" s="215"/>
      <c r="I51" s="14">
        <f t="shared" ref="I51:I55" si="14">J51+K51+L51+M51+N51+O51</f>
        <v>24068455</v>
      </c>
      <c r="J51" s="15">
        <f>J52+J53+J54+J55</f>
        <v>24068455</v>
      </c>
      <c r="K51" s="15">
        <f t="shared" ref="K51:O51" si="15">K52+K53+K54+K55</f>
        <v>0</v>
      </c>
      <c r="L51" s="15">
        <f t="shared" si="15"/>
        <v>0</v>
      </c>
      <c r="M51" s="15">
        <f t="shared" si="15"/>
        <v>0</v>
      </c>
      <c r="N51" s="85">
        <f t="shared" si="15"/>
        <v>0</v>
      </c>
      <c r="O51" s="86">
        <f t="shared" si="15"/>
        <v>0</v>
      </c>
    </row>
    <row r="52" spans="1:15" ht="15.75" x14ac:dyDescent="0.25">
      <c r="A52" s="62">
        <v>39</v>
      </c>
      <c r="B52" s="7" t="s">
        <v>5</v>
      </c>
      <c r="C52" s="7"/>
      <c r="D52" s="7"/>
      <c r="E52" s="14">
        <f t="shared" ref="E52:E55" si="16">J52+K52+L52+M52+N52+O52</f>
        <v>0</v>
      </c>
      <c r="F52" s="14">
        <f t="shared" ref="F52:F55" si="17">J52+K52+L52+M52+N52+O52</f>
        <v>0</v>
      </c>
      <c r="G52" s="215"/>
      <c r="H52" s="215"/>
      <c r="I52" s="14">
        <f t="shared" si="14"/>
        <v>0</v>
      </c>
      <c r="J52" s="15">
        <v>0</v>
      </c>
      <c r="K52" s="29">
        <v>0</v>
      </c>
      <c r="L52" s="29">
        <v>0</v>
      </c>
      <c r="M52" s="29">
        <v>0</v>
      </c>
      <c r="N52" s="57">
        <v>0</v>
      </c>
      <c r="O52" s="87">
        <v>0</v>
      </c>
    </row>
    <row r="53" spans="1:15" ht="16.5" thickBot="1" x14ac:dyDescent="0.3">
      <c r="A53" s="70">
        <v>40</v>
      </c>
      <c r="B53" s="5" t="s">
        <v>0</v>
      </c>
      <c r="C53" s="5"/>
      <c r="D53" s="5"/>
      <c r="E53" s="14">
        <f t="shared" si="16"/>
        <v>0</v>
      </c>
      <c r="F53" s="14">
        <f t="shared" si="17"/>
        <v>0</v>
      </c>
      <c r="G53" s="215"/>
      <c r="H53" s="215"/>
      <c r="I53" s="14">
        <f t="shared" si="14"/>
        <v>0</v>
      </c>
      <c r="J53" s="15">
        <v>0</v>
      </c>
      <c r="K53" s="29">
        <v>0</v>
      </c>
      <c r="L53" s="29">
        <v>0</v>
      </c>
      <c r="M53" s="29">
        <v>0</v>
      </c>
      <c r="N53" s="57">
        <v>0</v>
      </c>
      <c r="O53" s="87">
        <v>0</v>
      </c>
    </row>
    <row r="54" spans="1:15" ht="15.75" x14ac:dyDescent="0.25">
      <c r="A54" s="62">
        <v>41</v>
      </c>
      <c r="B54" s="5" t="s">
        <v>1</v>
      </c>
      <c r="C54" s="5"/>
      <c r="D54" s="5"/>
      <c r="E54" s="14">
        <f t="shared" si="16"/>
        <v>24068455</v>
      </c>
      <c r="F54" s="14">
        <f t="shared" si="17"/>
        <v>24068455</v>
      </c>
      <c r="G54" s="215"/>
      <c r="H54" s="215"/>
      <c r="I54" s="14">
        <f t="shared" si="14"/>
        <v>24068455</v>
      </c>
      <c r="J54" s="15">
        <v>24068455</v>
      </c>
      <c r="K54" s="18">
        <v>0</v>
      </c>
      <c r="L54" s="29">
        <v>0</v>
      </c>
      <c r="M54" s="29">
        <v>0</v>
      </c>
      <c r="N54" s="57">
        <v>0</v>
      </c>
      <c r="O54" s="87">
        <v>0</v>
      </c>
    </row>
    <row r="55" spans="1:15" ht="16.5" thickBot="1" x14ac:dyDescent="0.3">
      <c r="A55" s="70">
        <v>42</v>
      </c>
      <c r="B55" s="71" t="s">
        <v>6</v>
      </c>
      <c r="C55" s="71"/>
      <c r="D55" s="71"/>
      <c r="E55" s="72">
        <f t="shared" si="16"/>
        <v>0</v>
      </c>
      <c r="F55" s="72">
        <f t="shared" si="17"/>
        <v>0</v>
      </c>
      <c r="G55" s="216"/>
      <c r="H55" s="216"/>
      <c r="I55" s="61">
        <f t="shared" si="14"/>
        <v>0</v>
      </c>
      <c r="J55" s="73">
        <v>0</v>
      </c>
      <c r="K55" s="74">
        <v>0</v>
      </c>
      <c r="L55" s="74">
        <v>0</v>
      </c>
      <c r="M55" s="74">
        <v>0</v>
      </c>
      <c r="N55" s="88">
        <v>0</v>
      </c>
      <c r="O55" s="89">
        <v>0</v>
      </c>
    </row>
    <row r="56" spans="1:15" ht="78.75" x14ac:dyDescent="0.25">
      <c r="A56" s="62">
        <v>43</v>
      </c>
      <c r="B56" s="63" t="s">
        <v>92</v>
      </c>
      <c r="C56" s="64" t="s">
        <v>21</v>
      </c>
      <c r="D56" s="64"/>
      <c r="E56" s="65">
        <f>E59+E60+E58</f>
        <v>26032756.109999999</v>
      </c>
      <c r="F56" s="66">
        <f>F59+F60+F58</f>
        <v>26032756.109999999</v>
      </c>
      <c r="G56" s="214">
        <v>2019</v>
      </c>
      <c r="H56" s="214">
        <v>2019</v>
      </c>
      <c r="I56" s="145">
        <f>J56+K56+L56+M56+N56+O56</f>
        <v>26032756.109999999</v>
      </c>
      <c r="J56" s="68">
        <f>J58+J59+J60+J61</f>
        <v>26032756.109999999</v>
      </c>
      <c r="K56" s="69">
        <f>K58+K59+K60+K61</f>
        <v>0</v>
      </c>
      <c r="L56" s="69">
        <f>L58+L59+L60+L61</f>
        <v>0</v>
      </c>
      <c r="M56" s="69">
        <f>M58+M59+M60+M61</f>
        <v>0</v>
      </c>
      <c r="N56" s="83">
        <f t="shared" ref="N56:O56" si="18">N58+N59+N60+N61</f>
        <v>0</v>
      </c>
      <c r="O56" s="84">
        <f t="shared" si="18"/>
        <v>0</v>
      </c>
    </row>
    <row r="57" spans="1:15" ht="16.5" thickBot="1" x14ac:dyDescent="0.3">
      <c r="A57" s="70">
        <v>44</v>
      </c>
      <c r="B57" s="4" t="s">
        <v>36</v>
      </c>
      <c r="C57" s="4"/>
      <c r="D57" s="4"/>
      <c r="E57" s="13">
        <f>J57+K57+L57+M57+N57+O57</f>
        <v>26032756.109999999</v>
      </c>
      <c r="F57" s="13">
        <f>J57+K57+L57+M57+N57+O57</f>
        <v>26032756.109999999</v>
      </c>
      <c r="G57" s="215"/>
      <c r="H57" s="215"/>
      <c r="I57" s="14">
        <f t="shared" ref="I57:I61" si="19">J57+K57+L57+M57+N57+O57</f>
        <v>26032756.109999999</v>
      </c>
      <c r="J57" s="15">
        <f>J58+J59+J60+J61</f>
        <v>26032756.109999999</v>
      </c>
      <c r="K57" s="15">
        <f t="shared" ref="K57:O57" si="20">K58+K59+K60+K61</f>
        <v>0</v>
      </c>
      <c r="L57" s="15">
        <f t="shared" si="20"/>
        <v>0</v>
      </c>
      <c r="M57" s="15">
        <f t="shared" si="20"/>
        <v>0</v>
      </c>
      <c r="N57" s="85">
        <f t="shared" si="20"/>
        <v>0</v>
      </c>
      <c r="O57" s="86">
        <f t="shared" si="20"/>
        <v>0</v>
      </c>
    </row>
    <row r="58" spans="1:15" ht="15.75" x14ac:dyDescent="0.25">
      <c r="A58" s="62">
        <v>45</v>
      </c>
      <c r="B58" s="7" t="s">
        <v>5</v>
      </c>
      <c r="C58" s="7"/>
      <c r="D58" s="7"/>
      <c r="E58" s="14">
        <f t="shared" ref="E58:E61" si="21">J58+K58+L58+M58+N58+O58</f>
        <v>0</v>
      </c>
      <c r="F58" s="14">
        <f t="shared" ref="F58:F61" si="22">J58+K58+L58+M58+N58+O58</f>
        <v>0</v>
      </c>
      <c r="G58" s="215"/>
      <c r="H58" s="215"/>
      <c r="I58" s="14">
        <f t="shared" si="19"/>
        <v>0</v>
      </c>
      <c r="J58" s="15">
        <v>0</v>
      </c>
      <c r="K58" s="29">
        <v>0</v>
      </c>
      <c r="L58" s="29">
        <v>0</v>
      </c>
      <c r="M58" s="29">
        <v>0</v>
      </c>
      <c r="N58" s="57">
        <v>0</v>
      </c>
      <c r="O58" s="87">
        <v>0</v>
      </c>
    </row>
    <row r="59" spans="1:15" ht="16.5" thickBot="1" x14ac:dyDescent="0.3">
      <c r="A59" s="70">
        <v>46</v>
      </c>
      <c r="B59" s="5" t="s">
        <v>0</v>
      </c>
      <c r="C59" s="5"/>
      <c r="D59" s="5"/>
      <c r="E59" s="14">
        <f t="shared" si="21"/>
        <v>23732756.109999999</v>
      </c>
      <c r="F59" s="14">
        <f t="shared" si="22"/>
        <v>23732756.109999999</v>
      </c>
      <c r="G59" s="215"/>
      <c r="H59" s="215"/>
      <c r="I59" s="14">
        <f t="shared" si="19"/>
        <v>23732756.109999999</v>
      </c>
      <c r="J59" s="15">
        <v>23732756.109999999</v>
      </c>
      <c r="K59" s="29">
        <v>0</v>
      </c>
      <c r="L59" s="29">
        <v>0</v>
      </c>
      <c r="M59" s="29">
        <v>0</v>
      </c>
      <c r="N59" s="57">
        <v>0</v>
      </c>
      <c r="O59" s="87">
        <v>0</v>
      </c>
    </row>
    <row r="60" spans="1:15" ht="15.75" x14ac:dyDescent="0.25">
      <c r="A60" s="62">
        <v>47</v>
      </c>
      <c r="B60" s="5" t="s">
        <v>1</v>
      </c>
      <c r="C60" s="5"/>
      <c r="D60" s="5"/>
      <c r="E60" s="14">
        <f t="shared" si="21"/>
        <v>2300000</v>
      </c>
      <c r="F60" s="14">
        <f t="shared" si="22"/>
        <v>2300000</v>
      </c>
      <c r="G60" s="215"/>
      <c r="H60" s="215"/>
      <c r="I60" s="14">
        <f t="shared" si="19"/>
        <v>2300000</v>
      </c>
      <c r="J60" s="15">
        <v>2300000</v>
      </c>
      <c r="K60" s="18">
        <v>0</v>
      </c>
      <c r="L60" s="29">
        <v>0</v>
      </c>
      <c r="M60" s="29">
        <v>0</v>
      </c>
      <c r="N60" s="57">
        <v>0</v>
      </c>
      <c r="O60" s="87">
        <v>0</v>
      </c>
    </row>
    <row r="61" spans="1:15" ht="16.5" thickBot="1" x14ac:dyDescent="0.3">
      <c r="A61" s="70">
        <v>48</v>
      </c>
      <c r="B61" s="71" t="s">
        <v>6</v>
      </c>
      <c r="C61" s="71"/>
      <c r="D61" s="71"/>
      <c r="E61" s="72">
        <f t="shared" si="21"/>
        <v>0</v>
      </c>
      <c r="F61" s="72">
        <f t="shared" si="22"/>
        <v>0</v>
      </c>
      <c r="G61" s="216"/>
      <c r="H61" s="216"/>
      <c r="I61" s="61">
        <f t="shared" si="19"/>
        <v>0</v>
      </c>
      <c r="J61" s="73"/>
      <c r="K61" s="74">
        <v>0</v>
      </c>
      <c r="L61" s="74">
        <v>0</v>
      </c>
      <c r="M61" s="74">
        <v>0</v>
      </c>
      <c r="N61" s="88">
        <v>0</v>
      </c>
      <c r="O61" s="89">
        <v>0</v>
      </c>
    </row>
    <row r="62" spans="1:15" ht="78.75" x14ac:dyDescent="0.25">
      <c r="A62" s="62">
        <v>49</v>
      </c>
      <c r="B62" s="63" t="s">
        <v>100</v>
      </c>
      <c r="C62" s="64" t="s">
        <v>80</v>
      </c>
      <c r="D62" s="64"/>
      <c r="E62" s="65">
        <f>E63</f>
        <v>2000000</v>
      </c>
      <c r="F62" s="65">
        <f>F63</f>
        <v>2000000</v>
      </c>
      <c r="G62" s="214">
        <v>2019</v>
      </c>
      <c r="H62" s="214">
        <v>2019</v>
      </c>
      <c r="I62" s="145">
        <f>J62+K62+L62+M62+N62+O62</f>
        <v>2000000</v>
      </c>
      <c r="J62" s="68">
        <f>J64+J65+J66+J67</f>
        <v>2000000</v>
      </c>
      <c r="K62" s="69">
        <f>K64+K65+K66+K67</f>
        <v>0</v>
      </c>
      <c r="L62" s="69">
        <f>L64+L65+L66+L67</f>
        <v>0</v>
      </c>
      <c r="M62" s="69">
        <f>M64+M65+M66+M67</f>
        <v>0</v>
      </c>
      <c r="N62" s="83">
        <f t="shared" ref="N62:O62" si="23">N64+N65+N66+N67</f>
        <v>0</v>
      </c>
      <c r="O62" s="84">
        <f t="shared" si="23"/>
        <v>0</v>
      </c>
    </row>
    <row r="63" spans="1:15" ht="16.5" thickBot="1" x14ac:dyDescent="0.3">
      <c r="A63" s="70">
        <v>50</v>
      </c>
      <c r="B63" s="4" t="s">
        <v>37</v>
      </c>
      <c r="C63" s="4"/>
      <c r="D63" s="4"/>
      <c r="E63" s="13">
        <f>J63+K63+L63+M63+N63+O63</f>
        <v>2000000</v>
      </c>
      <c r="F63" s="13">
        <f>J63+K63+L63+M63+N63+O63</f>
        <v>2000000</v>
      </c>
      <c r="G63" s="215"/>
      <c r="H63" s="215"/>
      <c r="I63" s="14">
        <f t="shared" ref="I63:I67" si="24">J63+K63+L63+M63+N63+O63</f>
        <v>2000000</v>
      </c>
      <c r="J63" s="15">
        <f>J64+J65+J66+J67</f>
        <v>2000000</v>
      </c>
      <c r="K63" s="15">
        <f t="shared" ref="K63:O63" si="25">K64+K65+K66+K67</f>
        <v>0</v>
      </c>
      <c r="L63" s="15">
        <f t="shared" si="25"/>
        <v>0</v>
      </c>
      <c r="M63" s="15">
        <f t="shared" si="25"/>
        <v>0</v>
      </c>
      <c r="N63" s="85">
        <f t="shared" si="25"/>
        <v>0</v>
      </c>
      <c r="O63" s="86">
        <f t="shared" si="25"/>
        <v>0</v>
      </c>
    </row>
    <row r="64" spans="1:15" ht="15.75" x14ac:dyDescent="0.25">
      <c r="A64" s="62">
        <v>51</v>
      </c>
      <c r="B64" s="7" t="s">
        <v>5</v>
      </c>
      <c r="C64" s="7"/>
      <c r="D64" s="7"/>
      <c r="E64" s="14">
        <f t="shared" ref="E64:E67" si="26">J64+K64+L64+M64+N64+O64</f>
        <v>0</v>
      </c>
      <c r="F64" s="14">
        <f t="shared" ref="F64:F67" si="27">J64+K64+L64+M64+N64+O64</f>
        <v>0</v>
      </c>
      <c r="G64" s="215"/>
      <c r="H64" s="215"/>
      <c r="I64" s="14">
        <f t="shared" si="24"/>
        <v>0</v>
      </c>
      <c r="J64" s="15">
        <v>0</v>
      </c>
      <c r="K64" s="29">
        <v>0</v>
      </c>
      <c r="L64" s="29">
        <v>0</v>
      </c>
      <c r="M64" s="29">
        <v>0</v>
      </c>
      <c r="N64" s="57">
        <v>0</v>
      </c>
      <c r="O64" s="87">
        <v>0</v>
      </c>
    </row>
    <row r="65" spans="1:15" ht="16.5" thickBot="1" x14ac:dyDescent="0.3">
      <c r="A65" s="70">
        <v>52</v>
      </c>
      <c r="B65" s="5" t="s">
        <v>0</v>
      </c>
      <c r="C65" s="5"/>
      <c r="D65" s="5"/>
      <c r="E65" s="14">
        <f t="shared" si="26"/>
        <v>0</v>
      </c>
      <c r="F65" s="14">
        <f t="shared" si="27"/>
        <v>0</v>
      </c>
      <c r="G65" s="215"/>
      <c r="H65" s="215"/>
      <c r="I65" s="14">
        <f t="shared" si="24"/>
        <v>0</v>
      </c>
      <c r="J65" s="15">
        <v>0</v>
      </c>
      <c r="K65" s="29">
        <v>0</v>
      </c>
      <c r="L65" s="29">
        <v>0</v>
      </c>
      <c r="M65" s="29">
        <v>0</v>
      </c>
      <c r="N65" s="57">
        <v>0</v>
      </c>
      <c r="O65" s="87">
        <v>0</v>
      </c>
    </row>
    <row r="66" spans="1:15" ht="15.75" x14ac:dyDescent="0.25">
      <c r="A66" s="62">
        <v>53</v>
      </c>
      <c r="B66" s="5" t="s">
        <v>1</v>
      </c>
      <c r="C66" s="5"/>
      <c r="D66" s="5"/>
      <c r="E66" s="14">
        <f t="shared" si="26"/>
        <v>2000000</v>
      </c>
      <c r="F66" s="14">
        <f t="shared" si="27"/>
        <v>2000000</v>
      </c>
      <c r="G66" s="215"/>
      <c r="H66" s="215"/>
      <c r="I66" s="14">
        <f t="shared" si="24"/>
        <v>2000000</v>
      </c>
      <c r="J66" s="15">
        <v>2000000</v>
      </c>
      <c r="K66" s="18">
        <v>0</v>
      </c>
      <c r="L66" s="29">
        <v>0</v>
      </c>
      <c r="M66" s="29">
        <v>0</v>
      </c>
      <c r="N66" s="57">
        <v>0</v>
      </c>
      <c r="O66" s="87">
        <v>0</v>
      </c>
    </row>
    <row r="67" spans="1:15" ht="16.5" thickBot="1" x14ac:dyDescent="0.3">
      <c r="A67" s="70">
        <v>54</v>
      </c>
      <c r="B67" s="71" t="s">
        <v>6</v>
      </c>
      <c r="C67" s="71"/>
      <c r="D67" s="71"/>
      <c r="E67" s="72">
        <f t="shared" si="26"/>
        <v>0</v>
      </c>
      <c r="F67" s="72">
        <f t="shared" si="27"/>
        <v>0</v>
      </c>
      <c r="G67" s="216"/>
      <c r="H67" s="216"/>
      <c r="I67" s="61">
        <f t="shared" si="24"/>
        <v>0</v>
      </c>
      <c r="J67" s="73">
        <v>0</v>
      </c>
      <c r="K67" s="74">
        <v>0</v>
      </c>
      <c r="L67" s="74">
        <v>0</v>
      </c>
      <c r="M67" s="74">
        <v>0</v>
      </c>
      <c r="N67" s="88">
        <v>0</v>
      </c>
      <c r="O67" s="89">
        <v>0</v>
      </c>
    </row>
    <row r="68" spans="1:15" ht="94.5" x14ac:dyDescent="0.25">
      <c r="A68" s="62">
        <v>55</v>
      </c>
      <c r="B68" s="63" t="s">
        <v>101</v>
      </c>
      <c r="C68" s="64" t="s">
        <v>91</v>
      </c>
      <c r="D68" s="64"/>
      <c r="E68" s="65">
        <f>E69</f>
        <v>1500000</v>
      </c>
      <c r="F68" s="65">
        <f>F69</f>
        <v>1500000</v>
      </c>
      <c r="G68" s="214">
        <v>2019</v>
      </c>
      <c r="H68" s="214">
        <v>2019</v>
      </c>
      <c r="I68" s="145">
        <f>J68+K68+L68+M68+N68+O68</f>
        <v>1500000</v>
      </c>
      <c r="J68" s="68">
        <f>J70+J71+J72+J73</f>
        <v>1500000</v>
      </c>
      <c r="K68" s="69">
        <f>K70+K71+K72+K73</f>
        <v>0</v>
      </c>
      <c r="L68" s="69">
        <f>L70+L71+L72+L73</f>
        <v>0</v>
      </c>
      <c r="M68" s="69">
        <f>M70+M71+M72+M73</f>
        <v>0</v>
      </c>
      <c r="N68" s="83">
        <f t="shared" ref="N68:O68" si="28">N70+N71+N72+N73</f>
        <v>0</v>
      </c>
      <c r="O68" s="84">
        <f t="shared" si="28"/>
        <v>0</v>
      </c>
    </row>
    <row r="69" spans="1:15" ht="16.5" thickBot="1" x14ac:dyDescent="0.3">
      <c r="A69" s="70">
        <v>56</v>
      </c>
      <c r="B69" s="4" t="s">
        <v>38</v>
      </c>
      <c r="C69" s="4"/>
      <c r="D69" s="4"/>
      <c r="E69" s="13">
        <f>J69+K69+L69+M69+N69+O69</f>
        <v>1500000</v>
      </c>
      <c r="F69" s="13">
        <f>J69+K69+L69+M69+N69+O69</f>
        <v>1500000</v>
      </c>
      <c r="G69" s="215"/>
      <c r="H69" s="215"/>
      <c r="I69" s="14">
        <f t="shared" ref="I69:I73" si="29">J69+K69+L69+M69+N69+O69</f>
        <v>1500000</v>
      </c>
      <c r="J69" s="15">
        <f>J70+J71+J72+J73</f>
        <v>1500000</v>
      </c>
      <c r="K69" s="15">
        <f t="shared" ref="K69:O69" si="30">K70+K71+K72+K73</f>
        <v>0</v>
      </c>
      <c r="L69" s="15">
        <f t="shared" si="30"/>
        <v>0</v>
      </c>
      <c r="M69" s="15">
        <f t="shared" si="30"/>
        <v>0</v>
      </c>
      <c r="N69" s="85">
        <f t="shared" si="30"/>
        <v>0</v>
      </c>
      <c r="O69" s="86">
        <f t="shared" si="30"/>
        <v>0</v>
      </c>
    </row>
    <row r="70" spans="1:15" ht="15.75" x14ac:dyDescent="0.25">
      <c r="A70" s="62">
        <v>57</v>
      </c>
      <c r="B70" s="7" t="s">
        <v>5</v>
      </c>
      <c r="C70" s="7"/>
      <c r="D70" s="7"/>
      <c r="E70" s="14">
        <f t="shared" ref="E70:E73" si="31">J70+K70+L70+M70+N70+O70</f>
        <v>0</v>
      </c>
      <c r="F70" s="14">
        <f t="shared" ref="F70:F73" si="32">J70+K70+L70+M70+N70+O70</f>
        <v>0</v>
      </c>
      <c r="G70" s="215"/>
      <c r="H70" s="215"/>
      <c r="I70" s="14">
        <f t="shared" si="29"/>
        <v>0</v>
      </c>
      <c r="J70" s="15">
        <v>0</v>
      </c>
      <c r="K70" s="29">
        <v>0</v>
      </c>
      <c r="L70" s="29">
        <v>0</v>
      </c>
      <c r="M70" s="29">
        <v>0</v>
      </c>
      <c r="N70" s="57">
        <v>0</v>
      </c>
      <c r="O70" s="87">
        <v>0</v>
      </c>
    </row>
    <row r="71" spans="1:15" ht="16.5" thickBot="1" x14ac:dyDescent="0.3">
      <c r="A71" s="70">
        <v>58</v>
      </c>
      <c r="B71" s="5" t="s">
        <v>0</v>
      </c>
      <c r="C71" s="5"/>
      <c r="D71" s="5"/>
      <c r="E71" s="14">
        <f t="shared" si="31"/>
        <v>0</v>
      </c>
      <c r="F71" s="14">
        <f t="shared" si="32"/>
        <v>0</v>
      </c>
      <c r="G71" s="215"/>
      <c r="H71" s="215"/>
      <c r="I71" s="14">
        <f t="shared" si="29"/>
        <v>0</v>
      </c>
      <c r="J71" s="15">
        <v>0</v>
      </c>
      <c r="K71" s="29">
        <v>0</v>
      </c>
      <c r="L71" s="29">
        <v>0</v>
      </c>
      <c r="M71" s="29">
        <v>0</v>
      </c>
      <c r="N71" s="57">
        <v>0</v>
      </c>
      <c r="O71" s="87">
        <v>0</v>
      </c>
    </row>
    <row r="72" spans="1:15" ht="15.75" x14ac:dyDescent="0.25">
      <c r="A72" s="62">
        <v>59</v>
      </c>
      <c r="B72" s="5" t="s">
        <v>1</v>
      </c>
      <c r="C72" s="5"/>
      <c r="D72" s="5"/>
      <c r="E72" s="14">
        <f t="shared" si="31"/>
        <v>1500000</v>
      </c>
      <c r="F72" s="14">
        <f t="shared" si="32"/>
        <v>1500000</v>
      </c>
      <c r="G72" s="215"/>
      <c r="H72" s="215"/>
      <c r="I72" s="14">
        <f t="shared" si="29"/>
        <v>1500000</v>
      </c>
      <c r="J72" s="15">
        <v>1500000</v>
      </c>
      <c r="K72" s="18">
        <v>0</v>
      </c>
      <c r="L72" s="29">
        <v>0</v>
      </c>
      <c r="M72" s="29">
        <v>0</v>
      </c>
      <c r="N72" s="57">
        <v>0</v>
      </c>
      <c r="O72" s="87">
        <v>0</v>
      </c>
    </row>
    <row r="73" spans="1:15" ht="16.5" thickBot="1" x14ac:dyDescent="0.3">
      <c r="A73" s="70">
        <v>60</v>
      </c>
      <c r="B73" s="71" t="s">
        <v>6</v>
      </c>
      <c r="C73" s="71"/>
      <c r="D73" s="71"/>
      <c r="E73" s="72">
        <f t="shared" si="31"/>
        <v>0</v>
      </c>
      <c r="F73" s="72">
        <f t="shared" si="32"/>
        <v>0</v>
      </c>
      <c r="G73" s="216"/>
      <c r="H73" s="216"/>
      <c r="I73" s="61">
        <f t="shared" si="29"/>
        <v>0</v>
      </c>
      <c r="J73" s="73">
        <v>0</v>
      </c>
      <c r="K73" s="74">
        <v>0</v>
      </c>
      <c r="L73" s="74">
        <v>0</v>
      </c>
      <c r="M73" s="74">
        <v>0</v>
      </c>
      <c r="N73" s="88">
        <v>0</v>
      </c>
      <c r="O73" s="89">
        <v>0</v>
      </c>
    </row>
    <row r="74" spans="1:15" s="11" customFormat="1" ht="94.5" x14ac:dyDescent="0.25">
      <c r="A74" s="62">
        <v>61</v>
      </c>
      <c r="B74" s="63" t="s">
        <v>102</v>
      </c>
      <c r="C74" s="64" t="s">
        <v>22</v>
      </c>
      <c r="D74" s="64"/>
      <c r="E74" s="65">
        <f>E75</f>
        <v>1500000</v>
      </c>
      <c r="F74" s="66">
        <f>F75</f>
        <v>1500000</v>
      </c>
      <c r="G74" s="214">
        <v>2019</v>
      </c>
      <c r="H74" s="214">
        <v>2019</v>
      </c>
      <c r="I74" s="67">
        <f>I76+I77+I78+I79</f>
        <v>1500000</v>
      </c>
      <c r="J74" s="67">
        <f t="shared" ref="J74:O74" si="33">J76+J77+J78+J79</f>
        <v>1500000</v>
      </c>
      <c r="K74" s="67">
        <f t="shared" si="33"/>
        <v>0</v>
      </c>
      <c r="L74" s="67">
        <f t="shared" si="33"/>
        <v>0</v>
      </c>
      <c r="M74" s="67">
        <f t="shared" si="33"/>
        <v>0</v>
      </c>
      <c r="N74" s="96">
        <f t="shared" si="33"/>
        <v>0</v>
      </c>
      <c r="O74" s="96">
        <f t="shared" si="33"/>
        <v>0</v>
      </c>
    </row>
    <row r="75" spans="1:15" ht="16.5" thickBot="1" x14ac:dyDescent="0.3">
      <c r="A75" s="70">
        <v>62</v>
      </c>
      <c r="B75" s="4" t="s">
        <v>39</v>
      </c>
      <c r="C75" s="4"/>
      <c r="D75" s="4"/>
      <c r="E75" s="13">
        <f>F75</f>
        <v>1500000</v>
      </c>
      <c r="F75" s="13">
        <f>I75</f>
        <v>1500000</v>
      </c>
      <c r="G75" s="215"/>
      <c r="H75" s="215"/>
      <c r="I75" s="14">
        <f>J75+K75+L75+M75+N75+O75</f>
        <v>1500000</v>
      </c>
      <c r="J75" s="15">
        <f>J76+J77+J78+J79</f>
        <v>1500000</v>
      </c>
      <c r="K75" s="15">
        <f t="shared" ref="K75:O75" si="34">K76+K77+K78+K79</f>
        <v>0</v>
      </c>
      <c r="L75" s="15">
        <f t="shared" si="34"/>
        <v>0</v>
      </c>
      <c r="M75" s="15">
        <f t="shared" si="34"/>
        <v>0</v>
      </c>
      <c r="N75" s="15">
        <f t="shared" si="34"/>
        <v>0</v>
      </c>
      <c r="O75" s="15">
        <f t="shared" si="34"/>
        <v>0</v>
      </c>
    </row>
    <row r="76" spans="1:15" ht="15.75" x14ac:dyDescent="0.25">
      <c r="A76" s="62">
        <v>63</v>
      </c>
      <c r="B76" s="7" t="s">
        <v>5</v>
      </c>
      <c r="C76" s="7"/>
      <c r="D76" s="7"/>
      <c r="E76" s="15">
        <v>0</v>
      </c>
      <c r="F76" s="15">
        <v>0</v>
      </c>
      <c r="G76" s="215"/>
      <c r="H76" s="215"/>
      <c r="I76" s="14">
        <f t="shared" ref="I76:I79" si="35">J76+K76+L76+M76+N76+O76</f>
        <v>0</v>
      </c>
      <c r="J76" s="15">
        <v>0</v>
      </c>
      <c r="K76" s="29">
        <v>0</v>
      </c>
      <c r="L76" s="29">
        <v>0</v>
      </c>
      <c r="M76" s="29">
        <v>0</v>
      </c>
      <c r="N76" s="57">
        <v>0</v>
      </c>
      <c r="O76" s="87">
        <v>0</v>
      </c>
    </row>
    <row r="77" spans="1:15" ht="16.5" thickBot="1" x14ac:dyDescent="0.3">
      <c r="A77" s="70">
        <v>64</v>
      </c>
      <c r="B77" s="5" t="s">
        <v>0</v>
      </c>
      <c r="C77" s="5"/>
      <c r="D77" s="5"/>
      <c r="E77" s="14">
        <f>SUM(I77)</f>
        <v>0</v>
      </c>
      <c r="F77" s="14">
        <f>SUM(I77)</f>
        <v>0</v>
      </c>
      <c r="G77" s="215"/>
      <c r="H77" s="215"/>
      <c r="I77" s="14">
        <f t="shared" si="35"/>
        <v>0</v>
      </c>
      <c r="J77" s="15">
        <v>0</v>
      </c>
      <c r="K77" s="29">
        <v>0</v>
      </c>
      <c r="L77" s="51">
        <v>0</v>
      </c>
      <c r="M77" s="29">
        <v>0</v>
      </c>
      <c r="N77" s="57">
        <v>0</v>
      </c>
      <c r="O77" s="87">
        <v>0</v>
      </c>
    </row>
    <row r="78" spans="1:15" ht="15.75" x14ac:dyDescent="0.25">
      <c r="A78" s="62">
        <v>65</v>
      </c>
      <c r="B78" s="5" t="s">
        <v>1</v>
      </c>
      <c r="C78" s="5"/>
      <c r="D78" s="5"/>
      <c r="E78" s="14">
        <f>SUM(I78)</f>
        <v>1500000</v>
      </c>
      <c r="F78" s="14">
        <f>SUM(I78)</f>
        <v>1500000</v>
      </c>
      <c r="G78" s="215"/>
      <c r="H78" s="215"/>
      <c r="I78" s="14">
        <f t="shared" si="35"/>
        <v>1500000</v>
      </c>
      <c r="J78" s="15">
        <v>1500000</v>
      </c>
      <c r="K78" s="29">
        <v>0</v>
      </c>
      <c r="L78" s="51">
        <v>0</v>
      </c>
      <c r="M78" s="29">
        <v>0</v>
      </c>
      <c r="N78" s="57">
        <v>0</v>
      </c>
      <c r="O78" s="87">
        <v>0</v>
      </c>
    </row>
    <row r="79" spans="1:15" ht="16.5" thickBot="1" x14ac:dyDescent="0.3">
      <c r="A79" s="70">
        <v>66</v>
      </c>
      <c r="B79" s="77" t="s">
        <v>6</v>
      </c>
      <c r="C79" s="77"/>
      <c r="D79" s="77"/>
      <c r="E79" s="78">
        <f>I79</f>
        <v>0</v>
      </c>
      <c r="F79" s="78">
        <f>I79</f>
        <v>0</v>
      </c>
      <c r="G79" s="215"/>
      <c r="H79" s="215"/>
      <c r="I79" s="14">
        <f t="shared" si="35"/>
        <v>0</v>
      </c>
      <c r="J79" s="78">
        <v>0</v>
      </c>
      <c r="K79" s="80">
        <v>0</v>
      </c>
      <c r="L79" s="80">
        <v>0</v>
      </c>
      <c r="M79" s="80">
        <v>0</v>
      </c>
      <c r="N79" s="94">
        <v>0</v>
      </c>
      <c r="O79" s="95">
        <v>0</v>
      </c>
    </row>
    <row r="80" spans="1:15" ht="98.25" customHeight="1" x14ac:dyDescent="0.25">
      <c r="A80" s="62">
        <v>67</v>
      </c>
      <c r="B80" s="100" t="s">
        <v>103</v>
      </c>
      <c r="C80" s="101" t="s">
        <v>21</v>
      </c>
      <c r="D80" s="101"/>
      <c r="E80" s="65">
        <f>E81</f>
        <v>2000000</v>
      </c>
      <c r="F80" s="65">
        <f>F81</f>
        <v>2000000</v>
      </c>
      <c r="G80" s="208">
        <v>2019</v>
      </c>
      <c r="H80" s="208">
        <v>2019</v>
      </c>
      <c r="I80" s="102">
        <f>I82+I83+I84+I85</f>
        <v>2000000</v>
      </c>
      <c r="J80" s="102">
        <f t="shared" ref="J80:O80" si="36">J82+J83+J84+J85</f>
        <v>2000000</v>
      </c>
      <c r="K80" s="102">
        <f t="shared" si="36"/>
        <v>0</v>
      </c>
      <c r="L80" s="102">
        <f t="shared" si="36"/>
        <v>0</v>
      </c>
      <c r="M80" s="102">
        <f t="shared" si="36"/>
        <v>0</v>
      </c>
      <c r="N80" s="141">
        <f t="shared" si="36"/>
        <v>0</v>
      </c>
      <c r="O80" s="141">
        <f t="shared" si="36"/>
        <v>0</v>
      </c>
    </row>
    <row r="81" spans="1:15" ht="16.5" thickBot="1" x14ac:dyDescent="0.3">
      <c r="A81" s="70">
        <v>68</v>
      </c>
      <c r="B81" s="9" t="s">
        <v>40</v>
      </c>
      <c r="C81" s="9"/>
      <c r="D81" s="9"/>
      <c r="E81" s="12">
        <f>F81</f>
        <v>2000000</v>
      </c>
      <c r="F81" s="12">
        <f>I81</f>
        <v>2000000</v>
      </c>
      <c r="G81" s="209"/>
      <c r="H81" s="209"/>
      <c r="I81" s="18">
        <f>J81+K81+L81+M81+N81+O81</f>
        <v>2000000</v>
      </c>
      <c r="J81" s="28">
        <f>J82+J83+J84+J85</f>
        <v>2000000</v>
      </c>
      <c r="K81" s="28">
        <f t="shared" ref="K81:O81" si="37">K82+K83+K84+K85</f>
        <v>0</v>
      </c>
      <c r="L81" s="28">
        <f t="shared" si="37"/>
        <v>0</v>
      </c>
      <c r="M81" s="28">
        <f t="shared" si="37"/>
        <v>0</v>
      </c>
      <c r="N81" s="28">
        <f t="shared" si="37"/>
        <v>0</v>
      </c>
      <c r="O81" s="28">
        <f t="shared" si="37"/>
        <v>0</v>
      </c>
    </row>
    <row r="82" spans="1:15" ht="15.75" x14ac:dyDescent="0.25">
      <c r="A82" s="62">
        <v>69</v>
      </c>
      <c r="B82" s="32" t="s">
        <v>5</v>
      </c>
      <c r="C82" s="32"/>
      <c r="D82" s="32"/>
      <c r="E82" s="28">
        <v>0</v>
      </c>
      <c r="F82" s="28">
        <v>0</v>
      </c>
      <c r="G82" s="209"/>
      <c r="H82" s="209"/>
      <c r="I82" s="18">
        <f t="shared" ref="I82:I85" si="38">J82+K82+L82+M82+N82+O82</f>
        <v>0</v>
      </c>
      <c r="J82" s="28">
        <v>0</v>
      </c>
      <c r="K82" s="18">
        <v>0</v>
      </c>
      <c r="L82" s="18">
        <v>0</v>
      </c>
      <c r="M82" s="18">
        <v>0</v>
      </c>
      <c r="N82" s="139">
        <v>0</v>
      </c>
      <c r="O82" s="135">
        <v>0</v>
      </c>
    </row>
    <row r="83" spans="1:15" ht="16.5" thickBot="1" x14ac:dyDescent="0.3">
      <c r="A83" s="70">
        <v>70</v>
      </c>
      <c r="B83" s="10" t="s">
        <v>0</v>
      </c>
      <c r="C83" s="10"/>
      <c r="D83" s="10"/>
      <c r="E83" s="18">
        <f>SUM(I83)</f>
        <v>0</v>
      </c>
      <c r="F83" s="18">
        <f>SUM(I83)</f>
        <v>0</v>
      </c>
      <c r="G83" s="209"/>
      <c r="H83" s="209"/>
      <c r="I83" s="18">
        <f t="shared" si="38"/>
        <v>0</v>
      </c>
      <c r="J83" s="28">
        <v>0</v>
      </c>
      <c r="K83" s="18">
        <v>0</v>
      </c>
      <c r="L83" s="31">
        <v>0</v>
      </c>
      <c r="M83" s="18">
        <v>0</v>
      </c>
      <c r="N83" s="139">
        <v>0</v>
      </c>
      <c r="O83" s="135">
        <v>0</v>
      </c>
    </row>
    <row r="84" spans="1:15" ht="15.75" x14ac:dyDescent="0.25">
      <c r="A84" s="62">
        <v>71</v>
      </c>
      <c r="B84" s="10" t="s">
        <v>1</v>
      </c>
      <c r="C84" s="10"/>
      <c r="D84" s="10"/>
      <c r="E84" s="18">
        <f>SUM(I84)</f>
        <v>0</v>
      </c>
      <c r="F84" s="18">
        <f>SUM(I84)</f>
        <v>0</v>
      </c>
      <c r="G84" s="209"/>
      <c r="H84" s="209"/>
      <c r="I84" s="18">
        <f t="shared" si="38"/>
        <v>0</v>
      </c>
      <c r="J84" s="28">
        <v>0</v>
      </c>
      <c r="K84" s="18">
        <v>0</v>
      </c>
      <c r="L84" s="31">
        <v>0</v>
      </c>
      <c r="M84" s="18">
        <v>0</v>
      </c>
      <c r="N84" s="139">
        <v>0</v>
      </c>
      <c r="O84" s="135">
        <v>0</v>
      </c>
    </row>
    <row r="85" spans="1:15" ht="16.5" thickBot="1" x14ac:dyDescent="0.3">
      <c r="A85" s="70">
        <v>72</v>
      </c>
      <c r="B85" s="104" t="s">
        <v>6</v>
      </c>
      <c r="C85" s="104"/>
      <c r="D85" s="104"/>
      <c r="E85" s="106">
        <f>I85</f>
        <v>2000000</v>
      </c>
      <c r="F85" s="106">
        <f>I85</f>
        <v>2000000</v>
      </c>
      <c r="G85" s="209"/>
      <c r="H85" s="209"/>
      <c r="I85" s="18">
        <f t="shared" si="38"/>
        <v>2000000</v>
      </c>
      <c r="J85" s="106">
        <v>2000000</v>
      </c>
      <c r="K85" s="105">
        <v>0</v>
      </c>
      <c r="L85" s="105">
        <v>0</v>
      </c>
      <c r="M85" s="105">
        <v>0</v>
      </c>
      <c r="N85" s="140">
        <v>0</v>
      </c>
      <c r="O85" s="137">
        <v>0</v>
      </c>
    </row>
    <row r="86" spans="1:15" ht="78.75" x14ac:dyDescent="0.25">
      <c r="A86" s="62">
        <v>73</v>
      </c>
      <c r="B86" s="100" t="s">
        <v>104</v>
      </c>
      <c r="C86" s="101" t="s">
        <v>75</v>
      </c>
      <c r="D86" s="101"/>
      <c r="E86" s="65">
        <f>E87</f>
        <v>2000000</v>
      </c>
      <c r="F86" s="65">
        <f>F87</f>
        <v>2000000</v>
      </c>
      <c r="G86" s="208">
        <v>2019</v>
      </c>
      <c r="H86" s="208">
        <v>2019</v>
      </c>
      <c r="I86" s="102">
        <f>I88+I89+I90+I91</f>
        <v>2000000</v>
      </c>
      <c r="J86" s="102">
        <f t="shared" ref="J86:O86" si="39">J88+J89+J90+J91</f>
        <v>2000000</v>
      </c>
      <c r="K86" s="102">
        <f t="shared" si="39"/>
        <v>0</v>
      </c>
      <c r="L86" s="102">
        <f t="shared" si="39"/>
        <v>0</v>
      </c>
      <c r="M86" s="102">
        <f t="shared" si="39"/>
        <v>0</v>
      </c>
      <c r="N86" s="141">
        <f t="shared" si="39"/>
        <v>0</v>
      </c>
      <c r="O86" s="141">
        <f t="shared" si="39"/>
        <v>0</v>
      </c>
    </row>
    <row r="87" spans="1:15" ht="16.5" thickBot="1" x14ac:dyDescent="0.3">
      <c r="A87" s="70">
        <v>74</v>
      </c>
      <c r="B87" s="9" t="s">
        <v>41</v>
      </c>
      <c r="C87" s="9"/>
      <c r="D87" s="9"/>
      <c r="E87" s="12">
        <f>F87</f>
        <v>2000000</v>
      </c>
      <c r="F87" s="12">
        <f>I87</f>
        <v>2000000</v>
      </c>
      <c r="G87" s="209"/>
      <c r="H87" s="209"/>
      <c r="I87" s="18">
        <f>J87+K87+L87+M87+N87+O87</f>
        <v>2000000</v>
      </c>
      <c r="J87" s="28">
        <f>J88+J89+J90+J91</f>
        <v>2000000</v>
      </c>
      <c r="K87" s="28">
        <f t="shared" ref="K87:O87" si="40">K88+K89+K90+K91</f>
        <v>0</v>
      </c>
      <c r="L87" s="28">
        <f t="shared" si="40"/>
        <v>0</v>
      </c>
      <c r="M87" s="28">
        <f t="shared" si="40"/>
        <v>0</v>
      </c>
      <c r="N87" s="28">
        <f t="shared" si="40"/>
        <v>0</v>
      </c>
      <c r="O87" s="28">
        <f t="shared" si="40"/>
        <v>0</v>
      </c>
    </row>
    <row r="88" spans="1:15" ht="15.75" x14ac:dyDescent="0.25">
      <c r="A88" s="62">
        <v>75</v>
      </c>
      <c r="B88" s="32" t="s">
        <v>5</v>
      </c>
      <c r="C88" s="32"/>
      <c r="D88" s="32"/>
      <c r="E88" s="28">
        <v>0</v>
      </c>
      <c r="F88" s="28">
        <v>0</v>
      </c>
      <c r="G88" s="209"/>
      <c r="H88" s="209"/>
      <c r="I88" s="18">
        <f t="shared" ref="I88:I91" si="41">J88+K88+L88+M88+N88+O88</f>
        <v>0</v>
      </c>
      <c r="J88" s="28">
        <v>0</v>
      </c>
      <c r="K88" s="18">
        <v>0</v>
      </c>
      <c r="L88" s="18">
        <v>0</v>
      </c>
      <c r="M88" s="18">
        <v>0</v>
      </c>
      <c r="N88" s="139">
        <v>0</v>
      </c>
      <c r="O88" s="135">
        <v>0</v>
      </c>
    </row>
    <row r="89" spans="1:15" ht="16.5" thickBot="1" x14ac:dyDescent="0.3">
      <c r="A89" s="70">
        <v>76</v>
      </c>
      <c r="B89" s="10" t="s">
        <v>0</v>
      </c>
      <c r="C89" s="10"/>
      <c r="D89" s="10"/>
      <c r="E89" s="18">
        <f>SUM(I89)</f>
        <v>0</v>
      </c>
      <c r="F89" s="18">
        <f>SUM(I89)</f>
        <v>0</v>
      </c>
      <c r="G89" s="209"/>
      <c r="H89" s="209"/>
      <c r="I89" s="18">
        <f t="shared" si="41"/>
        <v>0</v>
      </c>
      <c r="J89" s="28">
        <v>0</v>
      </c>
      <c r="K89" s="18">
        <v>0</v>
      </c>
      <c r="L89" s="31">
        <v>0</v>
      </c>
      <c r="M89" s="18">
        <v>0</v>
      </c>
      <c r="N89" s="139">
        <v>0</v>
      </c>
      <c r="O89" s="135">
        <v>0</v>
      </c>
    </row>
    <row r="90" spans="1:15" ht="15.75" x14ac:dyDescent="0.25">
      <c r="A90" s="62">
        <v>77</v>
      </c>
      <c r="B90" s="10" t="s">
        <v>1</v>
      </c>
      <c r="C90" s="10"/>
      <c r="D90" s="10"/>
      <c r="E90" s="18">
        <f>SUM(I90)</f>
        <v>0</v>
      </c>
      <c r="F90" s="18">
        <f>SUM(I90)</f>
        <v>0</v>
      </c>
      <c r="G90" s="209"/>
      <c r="H90" s="209"/>
      <c r="I90" s="18">
        <f t="shared" si="41"/>
        <v>0</v>
      </c>
      <c r="J90" s="28">
        <v>0</v>
      </c>
      <c r="K90" s="18">
        <v>0</v>
      </c>
      <c r="L90" s="31">
        <v>0</v>
      </c>
      <c r="M90" s="18">
        <v>0</v>
      </c>
      <c r="N90" s="139">
        <v>0</v>
      </c>
      <c r="O90" s="135">
        <v>0</v>
      </c>
    </row>
    <row r="91" spans="1:15" ht="24" customHeight="1" thickBot="1" x14ac:dyDescent="0.3">
      <c r="A91" s="70">
        <v>78</v>
      </c>
      <c r="B91" s="104" t="s">
        <v>6</v>
      </c>
      <c r="C91" s="104"/>
      <c r="D91" s="104"/>
      <c r="E91" s="106">
        <f>I91</f>
        <v>2000000</v>
      </c>
      <c r="F91" s="106">
        <f>I91</f>
        <v>2000000</v>
      </c>
      <c r="G91" s="209"/>
      <c r="H91" s="209"/>
      <c r="I91" s="18">
        <f t="shared" si="41"/>
        <v>2000000</v>
      </c>
      <c r="J91" s="106">
        <v>2000000</v>
      </c>
      <c r="K91" s="105">
        <v>0</v>
      </c>
      <c r="L91" s="105">
        <v>0</v>
      </c>
      <c r="M91" s="105">
        <v>0</v>
      </c>
      <c r="N91" s="140">
        <v>0</v>
      </c>
      <c r="O91" s="137">
        <v>0</v>
      </c>
    </row>
    <row r="92" spans="1:15" ht="64.5" customHeight="1" x14ac:dyDescent="0.25">
      <c r="A92" s="62">
        <v>79</v>
      </c>
      <c r="B92" s="100" t="s">
        <v>105</v>
      </c>
      <c r="C92" s="101" t="s">
        <v>76</v>
      </c>
      <c r="D92" s="101"/>
      <c r="E92" s="65">
        <f>E93</f>
        <v>2000000</v>
      </c>
      <c r="F92" s="65">
        <f>F93</f>
        <v>2000000</v>
      </c>
      <c r="G92" s="208">
        <v>2019</v>
      </c>
      <c r="H92" s="208">
        <v>2019</v>
      </c>
      <c r="I92" s="102">
        <f>I94+I95+I96+I97</f>
        <v>2000000</v>
      </c>
      <c r="J92" s="102">
        <f t="shared" ref="J92:O92" si="42">J94+J95+J96+J97</f>
        <v>2000000</v>
      </c>
      <c r="K92" s="102">
        <f t="shared" si="42"/>
        <v>0</v>
      </c>
      <c r="L92" s="102">
        <f t="shared" si="42"/>
        <v>0</v>
      </c>
      <c r="M92" s="102">
        <f t="shared" si="42"/>
        <v>0</v>
      </c>
      <c r="N92" s="141">
        <f t="shared" si="42"/>
        <v>0</v>
      </c>
      <c r="O92" s="141">
        <f t="shared" si="42"/>
        <v>0</v>
      </c>
    </row>
    <row r="93" spans="1:15" ht="23.25" customHeight="1" thickBot="1" x14ac:dyDescent="0.3">
      <c r="A93" s="70">
        <v>80</v>
      </c>
      <c r="B93" s="9" t="s">
        <v>47</v>
      </c>
      <c r="C93" s="9"/>
      <c r="D93" s="9"/>
      <c r="E93" s="12">
        <f>F93</f>
        <v>2000000</v>
      </c>
      <c r="F93" s="12">
        <f>I93</f>
        <v>2000000</v>
      </c>
      <c r="G93" s="209"/>
      <c r="H93" s="209"/>
      <c r="I93" s="18">
        <f>J93+K93+L93+M93+N93+O93</f>
        <v>2000000</v>
      </c>
      <c r="J93" s="28">
        <f>J94+J95+J96+J97</f>
        <v>2000000</v>
      </c>
      <c r="K93" s="28">
        <f t="shared" ref="K93:O93" si="43">K94+K95+K96+K97</f>
        <v>0</v>
      </c>
      <c r="L93" s="28">
        <f t="shared" si="43"/>
        <v>0</v>
      </c>
      <c r="M93" s="28">
        <f t="shared" si="43"/>
        <v>0</v>
      </c>
      <c r="N93" s="28">
        <f t="shared" si="43"/>
        <v>0</v>
      </c>
      <c r="O93" s="28">
        <f t="shared" si="43"/>
        <v>0</v>
      </c>
    </row>
    <row r="94" spans="1:15" ht="21" customHeight="1" x14ac:dyDescent="0.25">
      <c r="A94" s="62">
        <v>81</v>
      </c>
      <c r="B94" s="32" t="s">
        <v>5</v>
      </c>
      <c r="C94" s="32"/>
      <c r="D94" s="32"/>
      <c r="E94" s="28">
        <v>0</v>
      </c>
      <c r="F94" s="28">
        <v>0</v>
      </c>
      <c r="G94" s="209"/>
      <c r="H94" s="209"/>
      <c r="I94" s="18">
        <f t="shared" ref="I94:I97" si="44">J94+K94+L94+M94+N94+O94</f>
        <v>0</v>
      </c>
      <c r="J94" s="28">
        <v>0</v>
      </c>
      <c r="K94" s="18">
        <v>0</v>
      </c>
      <c r="L94" s="18">
        <v>0</v>
      </c>
      <c r="M94" s="18">
        <v>0</v>
      </c>
      <c r="N94" s="139">
        <v>0</v>
      </c>
      <c r="O94" s="135">
        <v>0</v>
      </c>
    </row>
    <row r="95" spans="1:15" ht="18" customHeight="1" thickBot="1" x14ac:dyDescent="0.3">
      <c r="A95" s="70">
        <v>82</v>
      </c>
      <c r="B95" s="10" t="s">
        <v>0</v>
      </c>
      <c r="C95" s="10"/>
      <c r="D95" s="10"/>
      <c r="E95" s="18">
        <f>SUM(I95)</f>
        <v>0</v>
      </c>
      <c r="F95" s="18">
        <f>SUM(I95)</f>
        <v>0</v>
      </c>
      <c r="G95" s="209"/>
      <c r="H95" s="209"/>
      <c r="I95" s="18">
        <f t="shared" si="44"/>
        <v>0</v>
      </c>
      <c r="J95" s="28">
        <v>0</v>
      </c>
      <c r="K95" s="18">
        <v>0</v>
      </c>
      <c r="L95" s="31">
        <v>0</v>
      </c>
      <c r="M95" s="18">
        <v>0</v>
      </c>
      <c r="N95" s="139">
        <v>0</v>
      </c>
      <c r="O95" s="135">
        <v>0</v>
      </c>
    </row>
    <row r="96" spans="1:15" ht="18" customHeight="1" x14ac:dyDescent="0.25">
      <c r="A96" s="62">
        <v>83</v>
      </c>
      <c r="B96" s="10" t="s">
        <v>1</v>
      </c>
      <c r="C96" s="10"/>
      <c r="D96" s="10"/>
      <c r="E96" s="18">
        <f>SUM(I96)</f>
        <v>0</v>
      </c>
      <c r="F96" s="18">
        <f>SUM(I96)</f>
        <v>0</v>
      </c>
      <c r="G96" s="209"/>
      <c r="H96" s="209"/>
      <c r="I96" s="18">
        <f t="shared" si="44"/>
        <v>0</v>
      </c>
      <c r="J96" s="28">
        <v>0</v>
      </c>
      <c r="K96" s="18">
        <v>0</v>
      </c>
      <c r="L96" s="31">
        <v>0</v>
      </c>
      <c r="M96" s="18">
        <v>0</v>
      </c>
      <c r="N96" s="139">
        <v>0</v>
      </c>
      <c r="O96" s="135">
        <v>0</v>
      </c>
    </row>
    <row r="97" spans="1:15" ht="19.5" customHeight="1" thickBot="1" x14ac:dyDescent="0.3">
      <c r="A97" s="70">
        <v>84</v>
      </c>
      <c r="B97" s="167" t="s">
        <v>6</v>
      </c>
      <c r="C97" s="167"/>
      <c r="D97" s="167"/>
      <c r="E97" s="169">
        <f>I97</f>
        <v>2000000</v>
      </c>
      <c r="F97" s="169">
        <f>I97</f>
        <v>2000000</v>
      </c>
      <c r="G97" s="210"/>
      <c r="H97" s="210"/>
      <c r="I97" s="168">
        <f t="shared" si="44"/>
        <v>2000000</v>
      </c>
      <c r="J97" s="169">
        <v>2000000</v>
      </c>
      <c r="K97" s="168">
        <v>0</v>
      </c>
      <c r="L97" s="168">
        <v>0</v>
      </c>
      <c r="M97" s="168">
        <v>0</v>
      </c>
      <c r="N97" s="188">
        <v>0</v>
      </c>
      <c r="O97" s="189">
        <v>0</v>
      </c>
    </row>
    <row r="98" spans="1:15" ht="82.5" customHeight="1" x14ac:dyDescent="0.25">
      <c r="A98" s="62">
        <v>85</v>
      </c>
      <c r="B98" s="180" t="s">
        <v>140</v>
      </c>
      <c r="C98" s="179" t="s">
        <v>139</v>
      </c>
      <c r="D98" s="179"/>
      <c r="E98" s="199">
        <f>E99</f>
        <v>500000</v>
      </c>
      <c r="F98" s="199">
        <f>F99</f>
        <v>500000</v>
      </c>
      <c r="G98" s="177">
        <v>2019</v>
      </c>
      <c r="H98" s="177">
        <v>2019</v>
      </c>
      <c r="I98" s="81">
        <f t="shared" ref="I98:O98" si="45">I99</f>
        <v>500000</v>
      </c>
      <c r="J98" s="82">
        <f t="shared" si="45"/>
        <v>500000</v>
      </c>
      <c r="K98" s="81">
        <f t="shared" si="45"/>
        <v>0</v>
      </c>
      <c r="L98" s="81">
        <f t="shared" si="45"/>
        <v>0</v>
      </c>
      <c r="M98" s="81">
        <f t="shared" si="45"/>
        <v>0</v>
      </c>
      <c r="N98" s="200">
        <f t="shared" si="45"/>
        <v>0</v>
      </c>
      <c r="O98" s="201">
        <f t="shared" si="45"/>
        <v>0</v>
      </c>
    </row>
    <row r="99" spans="1:15" ht="19.5" customHeight="1" thickBot="1" x14ac:dyDescent="0.3">
      <c r="A99" s="70">
        <v>86</v>
      </c>
      <c r="B99" s="9" t="s">
        <v>42</v>
      </c>
      <c r="C99" s="32"/>
      <c r="D99" s="32"/>
      <c r="E99" s="197">
        <f>I99</f>
        <v>500000</v>
      </c>
      <c r="F99" s="197">
        <f>I99</f>
        <v>500000</v>
      </c>
      <c r="G99" s="177"/>
      <c r="H99" s="177"/>
      <c r="I99" s="81">
        <f>J99+K99+L99+M99+N99+O99</f>
        <v>500000</v>
      </c>
      <c r="J99" s="28">
        <f>J100+J101+J102+J103</f>
        <v>500000</v>
      </c>
      <c r="K99" s="18">
        <f>K100+K102+K101+K103</f>
        <v>0</v>
      </c>
      <c r="L99" s="18">
        <f>L100+L101+L102+L103</f>
        <v>0</v>
      </c>
      <c r="M99" s="18">
        <f>M100+M101+M102+M103</f>
        <v>0</v>
      </c>
      <c r="N99" s="139">
        <f>N100+N101+N102+N103</f>
        <v>0</v>
      </c>
      <c r="O99" s="135">
        <f>O100+O101+O102+O103</f>
        <v>0</v>
      </c>
    </row>
    <row r="100" spans="1:15" ht="19.5" customHeight="1" x14ac:dyDescent="0.25">
      <c r="A100" s="62">
        <v>87</v>
      </c>
      <c r="B100" s="32" t="s">
        <v>5</v>
      </c>
      <c r="C100" s="32"/>
      <c r="D100" s="32"/>
      <c r="E100" s="28">
        <f>I100</f>
        <v>0</v>
      </c>
      <c r="F100" s="28">
        <f>I100</f>
        <v>0</v>
      </c>
      <c r="G100" s="177"/>
      <c r="H100" s="177"/>
      <c r="I100" s="81">
        <f>J100+K100+L100+M100+N100+O100</f>
        <v>0</v>
      </c>
      <c r="J100" s="28">
        <v>0</v>
      </c>
      <c r="K100" s="18">
        <v>0</v>
      </c>
      <c r="L100" s="18">
        <v>0</v>
      </c>
      <c r="M100" s="18">
        <v>0</v>
      </c>
      <c r="N100" s="139">
        <v>0</v>
      </c>
      <c r="O100" s="135">
        <v>0</v>
      </c>
    </row>
    <row r="101" spans="1:15" ht="19.5" customHeight="1" thickBot="1" x14ac:dyDescent="0.3">
      <c r="A101" s="70">
        <v>88</v>
      </c>
      <c r="B101" s="10" t="s">
        <v>0</v>
      </c>
      <c r="C101" s="32"/>
      <c r="D101" s="32"/>
      <c r="E101" s="28">
        <f>I101</f>
        <v>0</v>
      </c>
      <c r="F101" s="28">
        <f>I101</f>
        <v>0</v>
      </c>
      <c r="G101" s="177"/>
      <c r="H101" s="177"/>
      <c r="I101" s="81">
        <f>J101+K101+L101+M101+N101+O101</f>
        <v>0</v>
      </c>
      <c r="J101" s="28">
        <v>0</v>
      </c>
      <c r="K101" s="18">
        <v>0</v>
      </c>
      <c r="L101" s="18">
        <v>0</v>
      </c>
      <c r="M101" s="18">
        <v>0</v>
      </c>
      <c r="N101" s="139">
        <v>0</v>
      </c>
      <c r="O101" s="135">
        <v>0</v>
      </c>
    </row>
    <row r="102" spans="1:15" ht="19.5" customHeight="1" x14ac:dyDescent="0.25">
      <c r="A102" s="62">
        <v>89</v>
      </c>
      <c r="B102" s="10" t="s">
        <v>1</v>
      </c>
      <c r="C102" s="32"/>
      <c r="D102" s="32"/>
      <c r="E102" s="28">
        <f>I102</f>
        <v>500000</v>
      </c>
      <c r="F102" s="28">
        <f>I102</f>
        <v>500000</v>
      </c>
      <c r="G102" s="177"/>
      <c r="H102" s="177"/>
      <c r="I102" s="81">
        <f>J102+K102+L102+M102+N102+O102</f>
        <v>500000</v>
      </c>
      <c r="J102" s="28">
        <v>500000</v>
      </c>
      <c r="K102" s="18">
        <v>0</v>
      </c>
      <c r="L102" s="18">
        <v>0</v>
      </c>
      <c r="M102" s="18">
        <v>0</v>
      </c>
      <c r="N102" s="139">
        <v>0</v>
      </c>
      <c r="O102" s="135">
        <v>0</v>
      </c>
    </row>
    <row r="103" spans="1:15" ht="19.5" customHeight="1" thickBot="1" x14ac:dyDescent="0.3">
      <c r="A103" s="70">
        <v>90</v>
      </c>
      <c r="B103" s="167" t="s">
        <v>6</v>
      </c>
      <c r="C103" s="167"/>
      <c r="D103" s="167"/>
      <c r="E103" s="169">
        <f>I103</f>
        <v>0</v>
      </c>
      <c r="F103" s="169">
        <f>I103</f>
        <v>0</v>
      </c>
      <c r="G103" s="178"/>
      <c r="H103" s="178"/>
      <c r="I103" s="187">
        <v>0</v>
      </c>
      <c r="J103" s="169">
        <v>0</v>
      </c>
      <c r="K103" s="168">
        <v>0</v>
      </c>
      <c r="L103" s="168">
        <v>0</v>
      </c>
      <c r="M103" s="168">
        <v>0</v>
      </c>
      <c r="N103" s="188">
        <v>0</v>
      </c>
      <c r="O103" s="189">
        <v>0</v>
      </c>
    </row>
    <row r="104" spans="1:15" ht="100.5" customHeight="1" x14ac:dyDescent="0.25">
      <c r="A104" s="62">
        <v>91</v>
      </c>
      <c r="B104" s="191" t="s">
        <v>137</v>
      </c>
      <c r="C104" s="192" t="s">
        <v>138</v>
      </c>
      <c r="D104" s="192"/>
      <c r="E104" s="198">
        <f>E105</f>
        <v>4000000</v>
      </c>
      <c r="F104" s="198">
        <f>F105</f>
        <v>4000000</v>
      </c>
      <c r="G104" s="208">
        <v>2019</v>
      </c>
      <c r="H104" s="208">
        <v>2019</v>
      </c>
      <c r="I104" s="102"/>
      <c r="J104" s="193"/>
      <c r="K104" s="194"/>
      <c r="L104" s="194"/>
      <c r="M104" s="194"/>
      <c r="N104" s="195"/>
      <c r="O104" s="196"/>
    </row>
    <row r="105" spans="1:15" ht="19.5" customHeight="1" thickBot="1" x14ac:dyDescent="0.3">
      <c r="A105" s="70">
        <v>92</v>
      </c>
      <c r="B105" s="9" t="s">
        <v>43</v>
      </c>
      <c r="C105" s="32"/>
      <c r="D105" s="32"/>
      <c r="E105" s="197">
        <f>I105</f>
        <v>4000000</v>
      </c>
      <c r="F105" s="197">
        <f>I105</f>
        <v>4000000</v>
      </c>
      <c r="G105" s="217"/>
      <c r="H105" s="217"/>
      <c r="I105" s="81">
        <f>J105+K105+L105+M105+O105</f>
        <v>4000000</v>
      </c>
      <c r="J105" s="28">
        <f t="shared" ref="J105:O105" si="46">J106+J107+J108+J109</f>
        <v>4000000</v>
      </c>
      <c r="K105" s="18">
        <f t="shared" si="46"/>
        <v>0</v>
      </c>
      <c r="L105" s="18">
        <f t="shared" si="46"/>
        <v>0</v>
      </c>
      <c r="M105" s="18">
        <f t="shared" si="46"/>
        <v>0</v>
      </c>
      <c r="N105" s="139">
        <f t="shared" si="46"/>
        <v>0</v>
      </c>
      <c r="O105" s="139">
        <f t="shared" si="46"/>
        <v>0</v>
      </c>
    </row>
    <row r="106" spans="1:15" ht="19.5" customHeight="1" x14ac:dyDescent="0.25">
      <c r="A106" s="62">
        <v>93</v>
      </c>
      <c r="B106" s="32" t="s">
        <v>5</v>
      </c>
      <c r="C106" s="32"/>
      <c r="D106" s="32"/>
      <c r="E106" s="28">
        <f>I106</f>
        <v>0</v>
      </c>
      <c r="F106" s="28">
        <f>I106</f>
        <v>0</v>
      </c>
      <c r="G106" s="217"/>
      <c r="H106" s="217"/>
      <c r="I106" s="81">
        <f>J106+K106+L106+M106+N106+O106</f>
        <v>0</v>
      </c>
      <c r="J106" s="28">
        <v>0</v>
      </c>
      <c r="K106" s="18">
        <v>0</v>
      </c>
      <c r="L106" s="18">
        <v>0</v>
      </c>
      <c r="M106" s="18">
        <v>0</v>
      </c>
      <c r="N106" s="139">
        <v>0</v>
      </c>
      <c r="O106" s="139">
        <v>0</v>
      </c>
    </row>
    <row r="107" spans="1:15" ht="19.5" customHeight="1" thickBot="1" x14ac:dyDescent="0.3">
      <c r="A107" s="70">
        <v>94</v>
      </c>
      <c r="B107" s="10" t="s">
        <v>0</v>
      </c>
      <c r="C107" s="32"/>
      <c r="D107" s="32"/>
      <c r="E107" s="28">
        <f>I107</f>
        <v>0</v>
      </c>
      <c r="F107" s="28">
        <f>I107</f>
        <v>0</v>
      </c>
      <c r="G107" s="217"/>
      <c r="H107" s="217"/>
      <c r="I107" s="81">
        <f>J107+K107+L107+M107+N107+O107</f>
        <v>0</v>
      </c>
      <c r="J107" s="28">
        <v>0</v>
      </c>
      <c r="K107" s="18">
        <v>0</v>
      </c>
      <c r="L107" s="18">
        <v>0</v>
      </c>
      <c r="M107" s="18">
        <v>0</v>
      </c>
      <c r="N107" s="139">
        <v>0</v>
      </c>
      <c r="O107" s="139">
        <v>0</v>
      </c>
    </row>
    <row r="108" spans="1:15" ht="19.5" customHeight="1" x14ac:dyDescent="0.25">
      <c r="A108" s="62">
        <v>95</v>
      </c>
      <c r="B108" s="10" t="s">
        <v>1</v>
      </c>
      <c r="C108" s="32"/>
      <c r="D108" s="32"/>
      <c r="E108" s="28">
        <f>I108</f>
        <v>4000000</v>
      </c>
      <c r="F108" s="28">
        <f>I108</f>
        <v>4000000</v>
      </c>
      <c r="G108" s="217"/>
      <c r="H108" s="217"/>
      <c r="I108" s="81">
        <f>J108+K108+L108+M108+O108</f>
        <v>4000000</v>
      </c>
      <c r="J108" s="28">
        <v>4000000</v>
      </c>
      <c r="K108" s="18">
        <v>0</v>
      </c>
      <c r="L108" s="18">
        <v>0</v>
      </c>
      <c r="M108" s="18">
        <v>0</v>
      </c>
      <c r="N108" s="139">
        <v>0</v>
      </c>
      <c r="O108" s="139">
        <v>0</v>
      </c>
    </row>
    <row r="109" spans="1:15" ht="19.5" customHeight="1" thickBot="1" x14ac:dyDescent="0.3">
      <c r="A109" s="70">
        <v>96</v>
      </c>
      <c r="B109" s="167" t="s">
        <v>6</v>
      </c>
      <c r="C109" s="167"/>
      <c r="D109" s="167"/>
      <c r="E109" s="169">
        <f>I109</f>
        <v>0</v>
      </c>
      <c r="F109" s="169">
        <f>I109</f>
        <v>0</v>
      </c>
      <c r="G109" s="218"/>
      <c r="H109" s="218"/>
      <c r="I109" s="187">
        <f>J109+K109+M109+N109+O109</f>
        <v>0</v>
      </c>
      <c r="J109" s="169">
        <v>0</v>
      </c>
      <c r="K109" s="168">
        <v>0</v>
      </c>
      <c r="L109" s="168">
        <v>0</v>
      </c>
      <c r="M109" s="168">
        <v>0</v>
      </c>
      <c r="N109" s="188">
        <v>0</v>
      </c>
      <c r="O109" s="188">
        <v>0</v>
      </c>
    </row>
    <row r="110" spans="1:15" ht="94.5" x14ac:dyDescent="0.25">
      <c r="A110" s="62">
        <v>97</v>
      </c>
      <c r="B110" s="190" t="s">
        <v>141</v>
      </c>
      <c r="C110" s="181" t="s">
        <v>73</v>
      </c>
      <c r="D110" s="181"/>
      <c r="E110" s="182">
        <f>E111</f>
        <v>1500000</v>
      </c>
      <c r="F110" s="182">
        <f>F111</f>
        <v>1500000</v>
      </c>
      <c r="G110" s="215">
        <v>2020</v>
      </c>
      <c r="H110" s="215">
        <v>2020</v>
      </c>
      <c r="I110" s="61">
        <f>I112+I113+I114+I115</f>
        <v>1500000</v>
      </c>
      <c r="J110" s="183">
        <f>J112+J113+J114+J115</f>
        <v>0</v>
      </c>
      <c r="K110" s="184">
        <f>K112+K113+K114+K115</f>
        <v>1500000</v>
      </c>
      <c r="L110" s="184">
        <f>L112+L113+L114+L115</f>
        <v>0</v>
      </c>
      <c r="M110" s="184">
        <f>M112+M113+M114+M115</f>
        <v>0</v>
      </c>
      <c r="N110" s="185">
        <v>0</v>
      </c>
      <c r="O110" s="186">
        <v>0</v>
      </c>
    </row>
    <row r="111" spans="1:15" ht="16.5" thickBot="1" x14ac:dyDescent="0.3">
      <c r="A111" s="70">
        <v>98</v>
      </c>
      <c r="B111" s="4" t="s">
        <v>44</v>
      </c>
      <c r="C111" s="4"/>
      <c r="D111" s="4"/>
      <c r="E111" s="13">
        <f>E112+E113+E114+E115</f>
        <v>1500000</v>
      </c>
      <c r="F111" s="13">
        <f>F112+F113+F114+F115</f>
        <v>1500000</v>
      </c>
      <c r="G111" s="215"/>
      <c r="H111" s="215"/>
      <c r="I111" s="15">
        <f>I112+I113+I114+I115</f>
        <v>1500000</v>
      </c>
      <c r="J111" s="15">
        <f>J112+J113+J114+J115</f>
        <v>0</v>
      </c>
      <c r="K111" s="15">
        <f t="shared" ref="K111:O111" si="47">K112+K113+K114+K115</f>
        <v>1500000</v>
      </c>
      <c r="L111" s="15">
        <f t="shared" si="47"/>
        <v>0</v>
      </c>
      <c r="M111" s="15">
        <f t="shared" si="47"/>
        <v>0</v>
      </c>
      <c r="N111" s="15">
        <f t="shared" si="47"/>
        <v>0</v>
      </c>
      <c r="O111" s="15">
        <f t="shared" si="47"/>
        <v>0</v>
      </c>
    </row>
    <row r="112" spans="1:15" ht="15.75" x14ac:dyDescent="0.25">
      <c r="A112" s="62">
        <v>99</v>
      </c>
      <c r="B112" s="7" t="s">
        <v>5</v>
      </c>
      <c r="C112" s="7"/>
      <c r="D112" s="7"/>
      <c r="E112" s="15">
        <v>0</v>
      </c>
      <c r="F112" s="15">
        <v>0</v>
      </c>
      <c r="G112" s="215"/>
      <c r="H112" s="215"/>
      <c r="I112" s="14">
        <f t="shared" ref="I112:I115" si="48">J112+K112+L112+M112+N112+O112</f>
        <v>0</v>
      </c>
      <c r="J112" s="15">
        <f t="shared" ref="J112:J115" si="49">J113+J114+J115+J116</f>
        <v>0</v>
      </c>
      <c r="K112" s="29">
        <v>0</v>
      </c>
      <c r="L112" s="29">
        <v>0</v>
      </c>
      <c r="M112" s="29">
        <v>0</v>
      </c>
      <c r="N112" s="57">
        <v>0</v>
      </c>
      <c r="O112" s="87">
        <v>0</v>
      </c>
    </row>
    <row r="113" spans="1:15" ht="16.5" thickBot="1" x14ac:dyDescent="0.3">
      <c r="A113" s="70">
        <v>100</v>
      </c>
      <c r="B113" s="5" t="s">
        <v>0</v>
      </c>
      <c r="C113" s="5"/>
      <c r="D113" s="5"/>
      <c r="E113" s="14">
        <f>SUM(I113)</f>
        <v>0</v>
      </c>
      <c r="F113" s="14">
        <f>SUM(I113)</f>
        <v>0</v>
      </c>
      <c r="G113" s="215"/>
      <c r="H113" s="215"/>
      <c r="I113" s="14">
        <f t="shared" si="48"/>
        <v>0</v>
      </c>
      <c r="J113" s="15">
        <f t="shared" si="49"/>
        <v>0</v>
      </c>
      <c r="K113" s="31">
        <v>0</v>
      </c>
      <c r="L113" s="29">
        <v>0</v>
      </c>
      <c r="M113" s="29">
        <v>0</v>
      </c>
      <c r="N113" s="57">
        <v>0</v>
      </c>
      <c r="O113" s="87">
        <v>0</v>
      </c>
    </row>
    <row r="114" spans="1:15" ht="15.75" x14ac:dyDescent="0.25">
      <c r="A114" s="62">
        <v>101</v>
      </c>
      <c r="B114" s="5" t="s">
        <v>1</v>
      </c>
      <c r="C114" s="5"/>
      <c r="D114" s="5"/>
      <c r="E114" s="14">
        <f>SUM(I114)</f>
        <v>1000000</v>
      </c>
      <c r="F114" s="14">
        <f>SUM(I114)</f>
        <v>1000000</v>
      </c>
      <c r="G114" s="215"/>
      <c r="H114" s="215"/>
      <c r="I114" s="14">
        <f t="shared" si="48"/>
        <v>1000000</v>
      </c>
      <c r="J114" s="15">
        <f t="shared" si="49"/>
        <v>0</v>
      </c>
      <c r="K114" s="31">
        <v>1000000</v>
      </c>
      <c r="L114" s="29">
        <v>0</v>
      </c>
      <c r="M114" s="29">
        <v>0</v>
      </c>
      <c r="N114" s="57">
        <v>0</v>
      </c>
      <c r="O114" s="87">
        <v>0</v>
      </c>
    </row>
    <row r="115" spans="1:15" ht="16.5" thickBot="1" x14ac:dyDescent="0.3">
      <c r="A115" s="70">
        <v>102</v>
      </c>
      <c r="B115" s="71" t="s">
        <v>6</v>
      </c>
      <c r="C115" s="71"/>
      <c r="D115" s="71"/>
      <c r="E115" s="73">
        <f>F115</f>
        <v>500000</v>
      </c>
      <c r="F115" s="73">
        <f>I115</f>
        <v>500000</v>
      </c>
      <c r="G115" s="216"/>
      <c r="H115" s="216"/>
      <c r="I115" s="14">
        <f t="shared" si="48"/>
        <v>500000</v>
      </c>
      <c r="J115" s="15">
        <f t="shared" si="49"/>
        <v>0</v>
      </c>
      <c r="K115" s="74">
        <v>500000</v>
      </c>
      <c r="L115" s="74">
        <v>0</v>
      </c>
      <c r="M115" s="74">
        <v>0</v>
      </c>
      <c r="N115" s="88">
        <v>0</v>
      </c>
      <c r="O115" s="89">
        <v>0</v>
      </c>
    </row>
    <row r="116" spans="1:15" ht="78.75" x14ac:dyDescent="0.25">
      <c r="A116" s="62">
        <v>103</v>
      </c>
      <c r="B116" s="63" t="s">
        <v>142</v>
      </c>
      <c r="C116" s="64" t="s">
        <v>21</v>
      </c>
      <c r="D116" s="64"/>
      <c r="E116" s="65">
        <f>E117</f>
        <v>20730000</v>
      </c>
      <c r="F116" s="65">
        <f>F117</f>
        <v>20730000</v>
      </c>
      <c r="G116" s="214">
        <v>2020</v>
      </c>
      <c r="H116" s="214">
        <v>2020</v>
      </c>
      <c r="I116" s="67">
        <f>I118+I119+I120+I121</f>
        <v>20730000</v>
      </c>
      <c r="J116" s="68">
        <f>J118+J119+J120+J121</f>
        <v>0</v>
      </c>
      <c r="K116" s="69">
        <f>K118+K119+K120+K121</f>
        <v>20730000</v>
      </c>
      <c r="L116" s="69">
        <f>L118+L119+L120+L121</f>
        <v>0</v>
      </c>
      <c r="M116" s="69">
        <f>M118+M119+M120+M121</f>
        <v>0</v>
      </c>
      <c r="N116" s="90">
        <v>0</v>
      </c>
      <c r="O116" s="91">
        <v>0</v>
      </c>
    </row>
    <row r="117" spans="1:15" ht="16.5" thickBot="1" x14ac:dyDescent="0.3">
      <c r="A117" s="70">
        <v>104</v>
      </c>
      <c r="B117" s="4" t="s">
        <v>48</v>
      </c>
      <c r="C117" s="4"/>
      <c r="D117" s="4"/>
      <c r="E117" s="13">
        <f>E118+E119+E120+E121</f>
        <v>20730000</v>
      </c>
      <c r="F117" s="13">
        <f>F118+F119+F120+F121</f>
        <v>20730000</v>
      </c>
      <c r="G117" s="215"/>
      <c r="H117" s="215"/>
      <c r="I117" s="14">
        <f>J117+K117+L117+M117+N117+O117</f>
        <v>20730000</v>
      </c>
      <c r="J117" s="15">
        <f>J118+J119+J120+J121</f>
        <v>0</v>
      </c>
      <c r="K117" s="15">
        <f t="shared" ref="K117:O117" si="50">K118+K119+K120+K121</f>
        <v>20730000</v>
      </c>
      <c r="L117" s="15">
        <f t="shared" si="50"/>
        <v>0</v>
      </c>
      <c r="M117" s="15">
        <f t="shared" si="50"/>
        <v>0</v>
      </c>
      <c r="N117" s="15">
        <f t="shared" si="50"/>
        <v>0</v>
      </c>
      <c r="O117" s="15">
        <f t="shared" si="50"/>
        <v>0</v>
      </c>
    </row>
    <row r="118" spans="1:15" ht="15.75" x14ac:dyDescent="0.25">
      <c r="A118" s="62">
        <v>105</v>
      </c>
      <c r="B118" s="7" t="s">
        <v>5</v>
      </c>
      <c r="C118" s="7"/>
      <c r="D118" s="7"/>
      <c r="E118" s="15">
        <v>0</v>
      </c>
      <c r="F118" s="15">
        <v>0</v>
      </c>
      <c r="G118" s="215"/>
      <c r="H118" s="215"/>
      <c r="I118" s="14">
        <f t="shared" ref="I118:I121" si="51">J118+K118+L118+M118+N118+O118</f>
        <v>0</v>
      </c>
      <c r="J118" s="15">
        <v>0</v>
      </c>
      <c r="K118" s="29">
        <v>0</v>
      </c>
      <c r="L118" s="29">
        <v>0</v>
      </c>
      <c r="M118" s="29">
        <v>0</v>
      </c>
      <c r="N118" s="57">
        <v>0</v>
      </c>
      <c r="O118" s="87">
        <v>0</v>
      </c>
    </row>
    <row r="119" spans="1:15" ht="16.5" thickBot="1" x14ac:dyDescent="0.3">
      <c r="A119" s="70">
        <v>106</v>
      </c>
      <c r="B119" s="5" t="s">
        <v>0</v>
      </c>
      <c r="C119" s="5"/>
      <c r="D119" s="5"/>
      <c r="E119" s="14">
        <f>I119</f>
        <v>18230000</v>
      </c>
      <c r="F119" s="14">
        <f>I119</f>
        <v>18230000</v>
      </c>
      <c r="G119" s="215"/>
      <c r="H119" s="215"/>
      <c r="I119" s="14">
        <f t="shared" si="51"/>
        <v>18230000</v>
      </c>
      <c r="J119" s="15">
        <v>0</v>
      </c>
      <c r="K119" s="29">
        <v>18230000</v>
      </c>
      <c r="L119" s="29">
        <v>0</v>
      </c>
      <c r="M119" s="29">
        <v>0</v>
      </c>
      <c r="N119" s="57">
        <v>0</v>
      </c>
      <c r="O119" s="87">
        <v>0</v>
      </c>
    </row>
    <row r="120" spans="1:15" ht="15.75" x14ac:dyDescent="0.25">
      <c r="A120" s="62">
        <v>107</v>
      </c>
      <c r="B120" s="5" t="s">
        <v>1</v>
      </c>
      <c r="C120" s="5"/>
      <c r="D120" s="5"/>
      <c r="E120" s="14">
        <f>F120</f>
        <v>1000000</v>
      </c>
      <c r="F120" s="14">
        <f>I120</f>
        <v>1000000</v>
      </c>
      <c r="G120" s="215"/>
      <c r="H120" s="215"/>
      <c r="I120" s="14">
        <f t="shared" si="51"/>
        <v>1000000</v>
      </c>
      <c r="J120" s="15">
        <v>0</v>
      </c>
      <c r="K120" s="18">
        <v>1000000</v>
      </c>
      <c r="L120" s="29">
        <v>0</v>
      </c>
      <c r="M120" s="29">
        <v>0</v>
      </c>
      <c r="N120" s="57">
        <v>0</v>
      </c>
      <c r="O120" s="87">
        <v>0</v>
      </c>
    </row>
    <row r="121" spans="1:15" ht="16.5" thickBot="1" x14ac:dyDescent="0.3">
      <c r="A121" s="70">
        <v>108</v>
      </c>
      <c r="B121" s="77" t="s">
        <v>6</v>
      </c>
      <c r="C121" s="77"/>
      <c r="D121" s="77"/>
      <c r="E121" s="78">
        <f>F121</f>
        <v>1500000</v>
      </c>
      <c r="F121" s="78">
        <f>I121</f>
        <v>1500000</v>
      </c>
      <c r="G121" s="215"/>
      <c r="H121" s="215"/>
      <c r="I121" s="14">
        <f t="shared" si="51"/>
        <v>1500000</v>
      </c>
      <c r="J121" s="78">
        <v>0</v>
      </c>
      <c r="K121" s="80">
        <v>1500000</v>
      </c>
      <c r="L121" s="80">
        <v>0</v>
      </c>
      <c r="M121" s="80">
        <v>0</v>
      </c>
      <c r="N121" s="94">
        <v>0</v>
      </c>
      <c r="O121" s="95">
        <v>0</v>
      </c>
    </row>
    <row r="122" spans="1:15" ht="94.5" x14ac:dyDescent="0.25">
      <c r="A122" s="62">
        <v>109</v>
      </c>
      <c r="B122" s="63" t="s">
        <v>143</v>
      </c>
      <c r="C122" s="64" t="s">
        <v>74</v>
      </c>
      <c r="D122" s="64"/>
      <c r="E122" s="65">
        <f>E123</f>
        <v>10357000</v>
      </c>
      <c r="F122" s="66">
        <f>F123</f>
        <v>10357000</v>
      </c>
      <c r="G122" s="214">
        <v>2020</v>
      </c>
      <c r="H122" s="214">
        <v>2020</v>
      </c>
      <c r="I122" s="67">
        <f>I123</f>
        <v>10357000</v>
      </c>
      <c r="J122" s="67">
        <f t="shared" ref="J122:O122" si="52">J124+J125+J126+J127</f>
        <v>0</v>
      </c>
      <c r="K122" s="67">
        <f t="shared" si="52"/>
        <v>10357000</v>
      </c>
      <c r="L122" s="67">
        <f t="shared" si="52"/>
        <v>0</v>
      </c>
      <c r="M122" s="67">
        <f t="shared" si="52"/>
        <v>0</v>
      </c>
      <c r="N122" s="96">
        <f t="shared" si="52"/>
        <v>0</v>
      </c>
      <c r="O122" s="96">
        <f t="shared" si="52"/>
        <v>0</v>
      </c>
    </row>
    <row r="123" spans="1:15" ht="16.5" thickBot="1" x14ac:dyDescent="0.3">
      <c r="A123" s="70">
        <v>110</v>
      </c>
      <c r="B123" s="4" t="s">
        <v>49</v>
      </c>
      <c r="C123" s="4"/>
      <c r="D123" s="4"/>
      <c r="E123" s="13">
        <f>E124+E125+E126+E127</f>
        <v>10357000</v>
      </c>
      <c r="F123" s="13">
        <f>F124+F125+F126+F127</f>
        <v>10357000</v>
      </c>
      <c r="G123" s="215"/>
      <c r="H123" s="215"/>
      <c r="I123" s="14">
        <f>J123+K123+L123+M123+N123+O123</f>
        <v>10357000</v>
      </c>
      <c r="J123" s="15">
        <f>J124+J125+J126+J127</f>
        <v>0</v>
      </c>
      <c r="K123" s="15">
        <f t="shared" ref="K123:O123" si="53">K124+K125+K126+K127</f>
        <v>10357000</v>
      </c>
      <c r="L123" s="15">
        <f t="shared" si="53"/>
        <v>0</v>
      </c>
      <c r="M123" s="15">
        <f t="shared" si="53"/>
        <v>0</v>
      </c>
      <c r="N123" s="15">
        <f t="shared" si="53"/>
        <v>0</v>
      </c>
      <c r="O123" s="15">
        <f t="shared" si="53"/>
        <v>0</v>
      </c>
    </row>
    <row r="124" spans="1:15" ht="15.75" x14ac:dyDescent="0.25">
      <c r="A124" s="62">
        <v>111</v>
      </c>
      <c r="B124" s="7" t="s">
        <v>5</v>
      </c>
      <c r="C124" s="7"/>
      <c r="D124" s="7"/>
      <c r="E124" s="15">
        <v>0</v>
      </c>
      <c r="F124" s="15">
        <v>0</v>
      </c>
      <c r="G124" s="215"/>
      <c r="H124" s="215"/>
      <c r="I124" s="14">
        <f t="shared" ref="I124:I127" si="54">J124+K124+L124+M124+N124+O124</f>
        <v>0</v>
      </c>
      <c r="J124" s="15">
        <v>0</v>
      </c>
      <c r="K124" s="29">
        <v>0</v>
      </c>
      <c r="L124" s="29">
        <v>0</v>
      </c>
      <c r="M124" s="29">
        <v>0</v>
      </c>
      <c r="N124" s="57">
        <v>0</v>
      </c>
      <c r="O124" s="87">
        <v>0</v>
      </c>
    </row>
    <row r="125" spans="1:15" ht="16.5" thickBot="1" x14ac:dyDescent="0.3">
      <c r="A125" s="70">
        <v>112</v>
      </c>
      <c r="B125" s="5" t="s">
        <v>0</v>
      </c>
      <c r="C125" s="5"/>
      <c r="D125" s="5"/>
      <c r="E125" s="14">
        <f>SUM(I125)</f>
        <v>10000000</v>
      </c>
      <c r="F125" s="14">
        <f>SUM(I125)</f>
        <v>10000000</v>
      </c>
      <c r="G125" s="215"/>
      <c r="H125" s="215"/>
      <c r="I125" s="14">
        <f t="shared" si="54"/>
        <v>10000000</v>
      </c>
      <c r="J125" s="15">
        <v>0</v>
      </c>
      <c r="K125" s="29">
        <v>10000000</v>
      </c>
      <c r="L125" s="51">
        <v>0</v>
      </c>
      <c r="M125" s="29">
        <v>0</v>
      </c>
      <c r="N125" s="57">
        <v>0</v>
      </c>
      <c r="O125" s="87">
        <v>0</v>
      </c>
    </row>
    <row r="126" spans="1:15" ht="15.75" x14ac:dyDescent="0.25">
      <c r="A126" s="62">
        <v>113</v>
      </c>
      <c r="B126" s="5" t="s">
        <v>1</v>
      </c>
      <c r="C126" s="5"/>
      <c r="D126" s="5"/>
      <c r="E126" s="14">
        <f>SUM(I126)</f>
        <v>0</v>
      </c>
      <c r="F126" s="14">
        <f>SUM(I126)</f>
        <v>0</v>
      </c>
      <c r="G126" s="215"/>
      <c r="H126" s="215"/>
      <c r="I126" s="14">
        <f t="shared" si="54"/>
        <v>0</v>
      </c>
      <c r="J126" s="15">
        <v>0</v>
      </c>
      <c r="K126" s="29">
        <v>0</v>
      </c>
      <c r="L126" s="51">
        <v>0</v>
      </c>
      <c r="M126" s="29">
        <v>0</v>
      </c>
      <c r="N126" s="57">
        <v>0</v>
      </c>
      <c r="O126" s="87">
        <v>0</v>
      </c>
    </row>
    <row r="127" spans="1:15" ht="16.5" thickBot="1" x14ac:dyDescent="0.3">
      <c r="A127" s="70">
        <v>114</v>
      </c>
      <c r="B127" s="77" t="s">
        <v>6</v>
      </c>
      <c r="C127" s="77"/>
      <c r="D127" s="77"/>
      <c r="E127" s="78">
        <f>F127</f>
        <v>357000</v>
      </c>
      <c r="F127" s="78">
        <f>I127</f>
        <v>357000</v>
      </c>
      <c r="G127" s="215"/>
      <c r="H127" s="215"/>
      <c r="I127" s="14">
        <f t="shared" si="54"/>
        <v>357000</v>
      </c>
      <c r="J127" s="78">
        <v>0</v>
      </c>
      <c r="K127" s="80">
        <v>357000</v>
      </c>
      <c r="L127" s="80">
        <v>0</v>
      </c>
      <c r="M127" s="80">
        <v>0</v>
      </c>
      <c r="N127" s="94">
        <v>0</v>
      </c>
      <c r="O127" s="95">
        <v>0</v>
      </c>
    </row>
    <row r="128" spans="1:15" ht="78.75" x14ac:dyDescent="0.25">
      <c r="A128" s="62">
        <v>115</v>
      </c>
      <c r="B128" s="63" t="s">
        <v>144</v>
      </c>
      <c r="C128" s="64" t="s">
        <v>75</v>
      </c>
      <c r="D128" s="64"/>
      <c r="E128" s="65">
        <f>E129</f>
        <v>10500000</v>
      </c>
      <c r="F128" s="65">
        <f>F129</f>
        <v>10500000</v>
      </c>
      <c r="G128" s="214">
        <v>2020</v>
      </c>
      <c r="H128" s="214">
        <v>2020</v>
      </c>
      <c r="I128" s="67">
        <f>I130+I131+I132+I133</f>
        <v>10500000</v>
      </c>
      <c r="J128" s="68">
        <f t="shared" ref="J128:M128" si="55">J130+J131+J132+J133</f>
        <v>0</v>
      </c>
      <c r="K128" s="69">
        <f t="shared" si="55"/>
        <v>10500000</v>
      </c>
      <c r="L128" s="69">
        <f t="shared" si="55"/>
        <v>0</v>
      </c>
      <c r="M128" s="69">
        <f t="shared" si="55"/>
        <v>0</v>
      </c>
      <c r="N128" s="97">
        <v>0</v>
      </c>
      <c r="O128" s="91">
        <v>0</v>
      </c>
    </row>
    <row r="129" spans="1:15" ht="16.5" thickBot="1" x14ac:dyDescent="0.3">
      <c r="A129" s="70">
        <v>116</v>
      </c>
      <c r="B129" s="4" t="s">
        <v>50</v>
      </c>
      <c r="C129" s="4"/>
      <c r="D129" s="4"/>
      <c r="E129" s="13">
        <f>E130+E131+E132+E133</f>
        <v>10500000</v>
      </c>
      <c r="F129" s="13">
        <f>F130+F131+F132+F133</f>
        <v>10500000</v>
      </c>
      <c r="G129" s="215"/>
      <c r="H129" s="215"/>
      <c r="I129" s="14">
        <f>I130+I131+I132+I133</f>
        <v>10500000</v>
      </c>
      <c r="J129" s="14">
        <f t="shared" ref="J129:O129" si="56">J130+J131+J132+J133</f>
        <v>0</v>
      </c>
      <c r="K129" s="14">
        <f t="shared" si="56"/>
        <v>10500000</v>
      </c>
      <c r="L129" s="14">
        <f t="shared" si="56"/>
        <v>0</v>
      </c>
      <c r="M129" s="14">
        <f t="shared" si="56"/>
        <v>0</v>
      </c>
      <c r="N129" s="14">
        <f t="shared" si="56"/>
        <v>0</v>
      </c>
      <c r="O129" s="14">
        <f t="shared" si="56"/>
        <v>0</v>
      </c>
    </row>
    <row r="130" spans="1:15" ht="15.75" x14ac:dyDescent="0.25">
      <c r="A130" s="62">
        <v>117</v>
      </c>
      <c r="B130" s="7" t="s">
        <v>5</v>
      </c>
      <c r="C130" s="7"/>
      <c r="D130" s="7"/>
      <c r="E130" s="15">
        <v>0</v>
      </c>
      <c r="F130" s="15">
        <v>0</v>
      </c>
      <c r="G130" s="215"/>
      <c r="H130" s="215"/>
      <c r="I130" s="14">
        <v>0</v>
      </c>
      <c r="J130" s="15">
        <v>0</v>
      </c>
      <c r="K130" s="29">
        <v>0</v>
      </c>
      <c r="L130" s="29">
        <v>0</v>
      </c>
      <c r="M130" s="29">
        <v>0</v>
      </c>
      <c r="N130" s="98">
        <v>0</v>
      </c>
      <c r="O130" s="87">
        <v>0</v>
      </c>
    </row>
    <row r="131" spans="1:15" ht="16.5" thickBot="1" x14ac:dyDescent="0.3">
      <c r="A131" s="70">
        <v>118</v>
      </c>
      <c r="B131" s="5" t="s">
        <v>0</v>
      </c>
      <c r="C131" s="5"/>
      <c r="D131" s="5"/>
      <c r="E131" s="14">
        <f>SUM(I131)</f>
        <v>10000000</v>
      </c>
      <c r="F131" s="14">
        <f>SUM(I131)</f>
        <v>10000000</v>
      </c>
      <c r="G131" s="215"/>
      <c r="H131" s="215"/>
      <c r="I131" s="14">
        <f>J131+K131+L131+M131</f>
        <v>10000000</v>
      </c>
      <c r="J131" s="15">
        <v>0</v>
      </c>
      <c r="K131" s="29">
        <v>10000000</v>
      </c>
      <c r="L131" s="29">
        <v>0</v>
      </c>
      <c r="M131" s="51">
        <v>0</v>
      </c>
      <c r="N131" s="98">
        <v>0</v>
      </c>
      <c r="O131" s="87">
        <v>0</v>
      </c>
    </row>
    <row r="132" spans="1:15" ht="15.75" x14ac:dyDescent="0.25">
      <c r="A132" s="62">
        <v>119</v>
      </c>
      <c r="B132" s="5" t="s">
        <v>1</v>
      </c>
      <c r="C132" s="5"/>
      <c r="D132" s="5"/>
      <c r="E132" s="14">
        <f>SUM(I132)</f>
        <v>0</v>
      </c>
      <c r="F132" s="14">
        <f>SUM(I132)</f>
        <v>0</v>
      </c>
      <c r="G132" s="215"/>
      <c r="H132" s="215"/>
      <c r="I132" s="14">
        <f t="shared" ref="I132:I133" si="57">J132+K132+L132+M132</f>
        <v>0</v>
      </c>
      <c r="J132" s="15">
        <v>0</v>
      </c>
      <c r="K132" s="29">
        <v>0</v>
      </c>
      <c r="L132" s="29">
        <v>0</v>
      </c>
      <c r="M132" s="51">
        <v>0</v>
      </c>
      <c r="N132" s="98">
        <v>0</v>
      </c>
      <c r="O132" s="87">
        <v>0</v>
      </c>
    </row>
    <row r="133" spans="1:15" ht="16.5" thickBot="1" x14ac:dyDescent="0.3">
      <c r="A133" s="70">
        <v>120</v>
      </c>
      <c r="B133" s="77" t="s">
        <v>6</v>
      </c>
      <c r="C133" s="77"/>
      <c r="D133" s="77"/>
      <c r="E133" s="79">
        <f t="shared" ref="E133" si="58">SUM(I133)</f>
        <v>500000</v>
      </c>
      <c r="F133" s="79">
        <f t="shared" ref="F133" si="59">SUM(I133)</f>
        <v>500000</v>
      </c>
      <c r="G133" s="215"/>
      <c r="H133" s="215"/>
      <c r="I133" s="79">
        <f t="shared" si="57"/>
        <v>500000</v>
      </c>
      <c r="J133" s="78">
        <v>0</v>
      </c>
      <c r="K133" s="80">
        <v>500000</v>
      </c>
      <c r="L133" s="80">
        <v>0</v>
      </c>
      <c r="M133" s="80">
        <v>0</v>
      </c>
      <c r="N133" s="99">
        <v>0</v>
      </c>
      <c r="O133" s="95">
        <v>0</v>
      </c>
    </row>
    <row r="134" spans="1:15" ht="78.75" x14ac:dyDescent="0.25">
      <c r="A134" s="62">
        <v>121</v>
      </c>
      <c r="B134" s="63" t="s">
        <v>145</v>
      </c>
      <c r="C134" s="64" t="s">
        <v>76</v>
      </c>
      <c r="D134" s="64"/>
      <c r="E134" s="65">
        <f>E135</f>
        <v>10500000</v>
      </c>
      <c r="F134" s="66">
        <f>F135</f>
        <v>10500000</v>
      </c>
      <c r="G134" s="214">
        <v>2020</v>
      </c>
      <c r="H134" s="214">
        <v>2020</v>
      </c>
      <c r="I134" s="67">
        <f t="shared" ref="I134:I138" si="60">SUM(J134:M134)</f>
        <v>10500000</v>
      </c>
      <c r="J134" s="68">
        <f t="shared" ref="J134:M134" si="61">J136+J137+J138+J139</f>
        <v>0</v>
      </c>
      <c r="K134" s="69">
        <f t="shared" si="61"/>
        <v>10500000</v>
      </c>
      <c r="L134" s="69">
        <f t="shared" si="61"/>
        <v>0</v>
      </c>
      <c r="M134" s="69">
        <f t="shared" si="61"/>
        <v>0</v>
      </c>
      <c r="N134" s="90">
        <v>0</v>
      </c>
      <c r="O134" s="91">
        <v>0</v>
      </c>
    </row>
    <row r="135" spans="1:15" ht="16.5" thickBot="1" x14ac:dyDescent="0.3">
      <c r="A135" s="70">
        <v>122</v>
      </c>
      <c r="B135" s="4" t="s">
        <v>51</v>
      </c>
      <c r="C135" s="4"/>
      <c r="D135" s="4"/>
      <c r="E135" s="13">
        <f>E136+E137+E138+E139</f>
        <v>10500000</v>
      </c>
      <c r="F135" s="13">
        <f>F136+F137+F138+F139</f>
        <v>10500000</v>
      </c>
      <c r="G135" s="215"/>
      <c r="H135" s="215"/>
      <c r="I135" s="14">
        <f>I136+I137+I138+I139</f>
        <v>10500000</v>
      </c>
      <c r="J135" s="14">
        <f t="shared" ref="J135:O135" si="62">J136+J137+J138+J139</f>
        <v>0</v>
      </c>
      <c r="K135" s="14">
        <f t="shared" si="62"/>
        <v>10500000</v>
      </c>
      <c r="L135" s="14">
        <f t="shared" si="62"/>
        <v>0</v>
      </c>
      <c r="M135" s="14">
        <f t="shared" si="62"/>
        <v>0</v>
      </c>
      <c r="N135" s="14">
        <f t="shared" si="62"/>
        <v>0</v>
      </c>
      <c r="O135" s="14">
        <f t="shared" si="62"/>
        <v>0</v>
      </c>
    </row>
    <row r="136" spans="1:15" ht="15.75" x14ac:dyDescent="0.25">
      <c r="A136" s="62">
        <v>123</v>
      </c>
      <c r="B136" s="7" t="s">
        <v>5</v>
      </c>
      <c r="C136" s="7"/>
      <c r="D136" s="7"/>
      <c r="E136" s="15">
        <v>0</v>
      </c>
      <c r="F136" s="15">
        <v>0</v>
      </c>
      <c r="G136" s="215"/>
      <c r="H136" s="215"/>
      <c r="I136" s="14">
        <f t="shared" si="60"/>
        <v>0</v>
      </c>
      <c r="J136" s="15">
        <v>0</v>
      </c>
      <c r="K136" s="29">
        <v>0</v>
      </c>
      <c r="L136" s="29">
        <v>0</v>
      </c>
      <c r="M136" s="29">
        <v>0</v>
      </c>
      <c r="N136" s="57">
        <v>0</v>
      </c>
      <c r="O136" s="87">
        <v>0</v>
      </c>
    </row>
    <row r="137" spans="1:15" ht="16.5" thickBot="1" x14ac:dyDescent="0.3">
      <c r="A137" s="70">
        <v>124</v>
      </c>
      <c r="B137" s="5" t="s">
        <v>0</v>
      </c>
      <c r="C137" s="5"/>
      <c r="D137" s="5"/>
      <c r="E137" s="14">
        <f>SUM(I137)</f>
        <v>10000000</v>
      </c>
      <c r="F137" s="14">
        <f>SUM(I137)</f>
        <v>10000000</v>
      </c>
      <c r="G137" s="215"/>
      <c r="H137" s="215"/>
      <c r="I137" s="14">
        <f t="shared" si="60"/>
        <v>10000000</v>
      </c>
      <c r="J137" s="15">
        <v>0</v>
      </c>
      <c r="K137" s="29">
        <v>10000000</v>
      </c>
      <c r="L137" s="51">
        <v>0</v>
      </c>
      <c r="M137" s="51">
        <v>0</v>
      </c>
      <c r="N137" s="57">
        <v>0</v>
      </c>
      <c r="O137" s="87">
        <v>0</v>
      </c>
    </row>
    <row r="138" spans="1:15" ht="15.75" x14ac:dyDescent="0.25">
      <c r="A138" s="62">
        <v>125</v>
      </c>
      <c r="B138" s="5" t="s">
        <v>1</v>
      </c>
      <c r="C138" s="5"/>
      <c r="D138" s="5"/>
      <c r="E138" s="14">
        <f t="shared" ref="E138:E139" si="63">SUM(I138)</f>
        <v>0</v>
      </c>
      <c r="F138" s="14">
        <f t="shared" ref="F138:F139" si="64">SUM(I138)</f>
        <v>0</v>
      </c>
      <c r="G138" s="215"/>
      <c r="H138" s="215"/>
      <c r="I138" s="14">
        <f t="shared" si="60"/>
        <v>0</v>
      </c>
      <c r="J138" s="15">
        <v>0</v>
      </c>
      <c r="K138" s="29">
        <v>0</v>
      </c>
      <c r="L138" s="51">
        <v>0</v>
      </c>
      <c r="M138" s="51">
        <v>0</v>
      </c>
      <c r="N138" s="57">
        <v>0</v>
      </c>
      <c r="O138" s="87">
        <v>0</v>
      </c>
    </row>
    <row r="139" spans="1:15" ht="16.5" thickBot="1" x14ac:dyDescent="0.3">
      <c r="A139" s="70">
        <v>126</v>
      </c>
      <c r="B139" s="77" t="s">
        <v>6</v>
      </c>
      <c r="C139" s="77"/>
      <c r="D139" s="77"/>
      <c r="E139" s="79">
        <f t="shared" si="63"/>
        <v>500000</v>
      </c>
      <c r="F139" s="79">
        <f t="shared" si="64"/>
        <v>500000</v>
      </c>
      <c r="G139" s="215"/>
      <c r="H139" s="215"/>
      <c r="I139" s="79">
        <f>SUM(J139:M139)</f>
        <v>500000</v>
      </c>
      <c r="J139" s="78">
        <v>0</v>
      </c>
      <c r="K139" s="80">
        <v>500000</v>
      </c>
      <c r="L139" s="80">
        <v>0</v>
      </c>
      <c r="M139" s="80">
        <v>0</v>
      </c>
      <c r="N139" s="94">
        <v>0</v>
      </c>
      <c r="O139" s="95">
        <v>0</v>
      </c>
    </row>
    <row r="140" spans="1:15" ht="78.75" x14ac:dyDescent="0.25">
      <c r="A140" s="62">
        <v>127</v>
      </c>
      <c r="B140" s="63" t="s">
        <v>146</v>
      </c>
      <c r="C140" s="64" t="s">
        <v>80</v>
      </c>
      <c r="D140" s="64"/>
      <c r="E140" s="65">
        <f>E141</f>
        <v>24000000</v>
      </c>
      <c r="F140" s="66">
        <f>F141</f>
        <v>24000000</v>
      </c>
      <c r="G140" s="214">
        <v>2020</v>
      </c>
      <c r="H140" s="214">
        <v>2020</v>
      </c>
      <c r="I140" s="67">
        <f>I142+I143+I144+I145</f>
        <v>24000000</v>
      </c>
      <c r="J140" s="67">
        <f t="shared" ref="J140:O140" si="65">J142+J143+J144+J145</f>
        <v>0</v>
      </c>
      <c r="K140" s="67">
        <f t="shared" si="65"/>
        <v>24000000</v>
      </c>
      <c r="L140" s="67">
        <f t="shared" si="65"/>
        <v>0</v>
      </c>
      <c r="M140" s="67">
        <f t="shared" si="65"/>
        <v>0</v>
      </c>
      <c r="N140" s="96">
        <f t="shared" si="65"/>
        <v>0</v>
      </c>
      <c r="O140" s="96">
        <f t="shared" si="65"/>
        <v>0</v>
      </c>
    </row>
    <row r="141" spans="1:15" ht="16.5" thickBot="1" x14ac:dyDescent="0.3">
      <c r="A141" s="70">
        <v>128</v>
      </c>
      <c r="B141" s="4" t="s">
        <v>56</v>
      </c>
      <c r="C141" s="4"/>
      <c r="D141" s="4"/>
      <c r="E141" s="13">
        <f>F141</f>
        <v>24000000</v>
      </c>
      <c r="F141" s="13">
        <f>I141</f>
        <v>24000000</v>
      </c>
      <c r="G141" s="215"/>
      <c r="H141" s="215"/>
      <c r="I141" s="14">
        <f>J141+K141+L141+M141+N141+O141</f>
        <v>24000000</v>
      </c>
      <c r="J141" s="15">
        <f>J142+J143+J144+J145</f>
        <v>0</v>
      </c>
      <c r="K141" s="15">
        <f t="shared" ref="K141:O141" si="66">K142+K143+K144+K145</f>
        <v>24000000</v>
      </c>
      <c r="L141" s="15">
        <f t="shared" si="66"/>
        <v>0</v>
      </c>
      <c r="M141" s="15">
        <f t="shared" si="66"/>
        <v>0</v>
      </c>
      <c r="N141" s="15">
        <f t="shared" si="66"/>
        <v>0</v>
      </c>
      <c r="O141" s="15">
        <f t="shared" si="66"/>
        <v>0</v>
      </c>
    </row>
    <row r="142" spans="1:15" ht="15.75" x14ac:dyDescent="0.25">
      <c r="A142" s="62">
        <v>129</v>
      </c>
      <c r="B142" s="7" t="s">
        <v>5</v>
      </c>
      <c r="C142" s="7"/>
      <c r="D142" s="7"/>
      <c r="E142" s="15">
        <v>0</v>
      </c>
      <c r="F142" s="15">
        <v>0</v>
      </c>
      <c r="G142" s="215"/>
      <c r="H142" s="215"/>
      <c r="I142" s="14">
        <f t="shared" ref="I142:I145" si="67">J142+K142+L142+M142+N142+O142</f>
        <v>0</v>
      </c>
      <c r="J142" s="15">
        <v>0</v>
      </c>
      <c r="K142" s="29">
        <v>0</v>
      </c>
      <c r="L142" s="29">
        <v>0</v>
      </c>
      <c r="M142" s="29">
        <v>0</v>
      </c>
      <c r="N142" s="57">
        <v>0</v>
      </c>
      <c r="O142" s="87">
        <v>0</v>
      </c>
    </row>
    <row r="143" spans="1:15" ht="16.5" thickBot="1" x14ac:dyDescent="0.3">
      <c r="A143" s="70">
        <v>130</v>
      </c>
      <c r="B143" s="5" t="s">
        <v>0</v>
      </c>
      <c r="C143" s="5"/>
      <c r="D143" s="5"/>
      <c r="E143" s="14">
        <f>SUM(I143)</f>
        <v>0</v>
      </c>
      <c r="F143" s="14">
        <f>SUM(I143)</f>
        <v>0</v>
      </c>
      <c r="G143" s="215"/>
      <c r="H143" s="215"/>
      <c r="I143" s="14">
        <f t="shared" si="67"/>
        <v>0</v>
      </c>
      <c r="J143" s="15">
        <v>0</v>
      </c>
      <c r="K143" s="29">
        <v>0</v>
      </c>
      <c r="L143" s="51">
        <v>0</v>
      </c>
      <c r="M143" s="29">
        <v>0</v>
      </c>
      <c r="N143" s="57">
        <v>0</v>
      </c>
      <c r="O143" s="87">
        <v>0</v>
      </c>
    </row>
    <row r="144" spans="1:15" ht="15.75" x14ac:dyDescent="0.25">
      <c r="A144" s="62">
        <v>131</v>
      </c>
      <c r="B144" s="5" t="s">
        <v>1</v>
      </c>
      <c r="C144" s="5"/>
      <c r="D144" s="5"/>
      <c r="E144" s="14">
        <f>SUM(I144)</f>
        <v>0</v>
      </c>
      <c r="F144" s="14">
        <f>SUM(I144)</f>
        <v>0</v>
      </c>
      <c r="G144" s="215"/>
      <c r="H144" s="215"/>
      <c r="I144" s="14">
        <f t="shared" si="67"/>
        <v>0</v>
      </c>
      <c r="J144" s="15">
        <v>0</v>
      </c>
      <c r="K144" s="29">
        <v>0</v>
      </c>
      <c r="L144" s="51">
        <v>0</v>
      </c>
      <c r="M144" s="29">
        <v>0</v>
      </c>
      <c r="N144" s="57">
        <v>0</v>
      </c>
      <c r="O144" s="87">
        <v>0</v>
      </c>
    </row>
    <row r="145" spans="1:15" ht="16.5" thickBot="1" x14ac:dyDescent="0.3">
      <c r="A145" s="70">
        <v>132</v>
      </c>
      <c r="B145" s="77" t="s">
        <v>6</v>
      </c>
      <c r="C145" s="77"/>
      <c r="D145" s="77"/>
      <c r="E145" s="78">
        <f>I145</f>
        <v>24000000</v>
      </c>
      <c r="F145" s="78">
        <f>I145</f>
        <v>24000000</v>
      </c>
      <c r="G145" s="215"/>
      <c r="H145" s="215"/>
      <c r="I145" s="14">
        <f t="shared" si="67"/>
        <v>24000000</v>
      </c>
      <c r="J145" s="78">
        <v>0</v>
      </c>
      <c r="K145" s="80">
        <v>24000000</v>
      </c>
      <c r="L145" s="80">
        <v>0</v>
      </c>
      <c r="M145" s="80">
        <v>0</v>
      </c>
      <c r="N145" s="94">
        <v>0</v>
      </c>
      <c r="O145" s="95">
        <v>0</v>
      </c>
    </row>
    <row r="146" spans="1:15" ht="78.75" x14ac:dyDescent="0.25">
      <c r="A146" s="62">
        <v>133</v>
      </c>
      <c r="B146" s="63" t="s">
        <v>147</v>
      </c>
      <c r="C146" s="64" t="s">
        <v>79</v>
      </c>
      <c r="D146" s="64"/>
      <c r="E146" s="65">
        <f>E147</f>
        <v>2500000</v>
      </c>
      <c r="F146" s="66">
        <f>F147</f>
        <v>2500000</v>
      </c>
      <c r="G146" s="214">
        <v>2020</v>
      </c>
      <c r="H146" s="214">
        <v>2020</v>
      </c>
      <c r="I146" s="67">
        <f>I148+I149+I150+I151</f>
        <v>2500000</v>
      </c>
      <c r="J146" s="67">
        <f t="shared" ref="J146:O146" si="68">J148+J149+J150+J151</f>
        <v>0</v>
      </c>
      <c r="K146" s="67">
        <f t="shared" si="68"/>
        <v>2500000</v>
      </c>
      <c r="L146" s="67">
        <f t="shared" si="68"/>
        <v>0</v>
      </c>
      <c r="M146" s="67">
        <f t="shared" si="68"/>
        <v>0</v>
      </c>
      <c r="N146" s="96">
        <f t="shared" si="68"/>
        <v>0</v>
      </c>
      <c r="O146" s="96">
        <f t="shared" si="68"/>
        <v>0</v>
      </c>
    </row>
    <row r="147" spans="1:15" ht="16.5" thickBot="1" x14ac:dyDescent="0.3">
      <c r="A147" s="70">
        <v>134</v>
      </c>
      <c r="B147" s="4" t="s">
        <v>57</v>
      </c>
      <c r="C147" s="4"/>
      <c r="D147" s="4"/>
      <c r="E147" s="13">
        <f>F147</f>
        <v>2500000</v>
      </c>
      <c r="F147" s="13">
        <f>I147</f>
        <v>2500000</v>
      </c>
      <c r="G147" s="215"/>
      <c r="H147" s="215"/>
      <c r="I147" s="14">
        <f>J147+K147+L147+M147+N147+O147</f>
        <v>2500000</v>
      </c>
      <c r="J147" s="15">
        <f>J148+J149+J150+J151</f>
        <v>0</v>
      </c>
      <c r="K147" s="15">
        <f t="shared" ref="K147" si="69">K148+K149+K150+K151</f>
        <v>2500000</v>
      </c>
      <c r="L147" s="15">
        <f t="shared" ref="L147" si="70">L148+L149+L150+L151</f>
        <v>0</v>
      </c>
      <c r="M147" s="15">
        <f t="shared" ref="M147" si="71">M148+M149+M150+M151</f>
        <v>0</v>
      </c>
      <c r="N147" s="15">
        <f t="shared" ref="N147" si="72">N148+N149+N150+N151</f>
        <v>0</v>
      </c>
      <c r="O147" s="15">
        <f t="shared" ref="O147" si="73">O148+O149+O150+O151</f>
        <v>0</v>
      </c>
    </row>
    <row r="148" spans="1:15" ht="15.75" x14ac:dyDescent="0.25">
      <c r="A148" s="62">
        <v>135</v>
      </c>
      <c r="B148" s="7" t="s">
        <v>5</v>
      </c>
      <c r="C148" s="7"/>
      <c r="D148" s="7"/>
      <c r="E148" s="15">
        <v>0</v>
      </c>
      <c r="F148" s="15">
        <v>0</v>
      </c>
      <c r="G148" s="215"/>
      <c r="H148" s="215"/>
      <c r="I148" s="14">
        <f t="shared" ref="I148:I151" si="74">J148+K148+L148+M148+N148+O148</f>
        <v>0</v>
      </c>
      <c r="J148" s="15">
        <v>0</v>
      </c>
      <c r="K148" s="29">
        <v>0</v>
      </c>
      <c r="L148" s="29">
        <v>0</v>
      </c>
      <c r="M148" s="29">
        <v>0</v>
      </c>
      <c r="N148" s="57">
        <v>0</v>
      </c>
      <c r="O148" s="87">
        <v>0</v>
      </c>
    </row>
    <row r="149" spans="1:15" ht="16.5" thickBot="1" x14ac:dyDescent="0.3">
      <c r="A149" s="70">
        <v>136</v>
      </c>
      <c r="B149" s="5" t="s">
        <v>0</v>
      </c>
      <c r="C149" s="5"/>
      <c r="D149" s="5"/>
      <c r="E149" s="14">
        <f>SUM(I149)</f>
        <v>0</v>
      </c>
      <c r="F149" s="14">
        <f>SUM(I149)</f>
        <v>0</v>
      </c>
      <c r="G149" s="215"/>
      <c r="H149" s="215"/>
      <c r="I149" s="14">
        <f t="shared" si="74"/>
        <v>0</v>
      </c>
      <c r="J149" s="15">
        <v>0</v>
      </c>
      <c r="K149" s="29">
        <v>0</v>
      </c>
      <c r="L149" s="51">
        <v>0</v>
      </c>
      <c r="M149" s="29">
        <v>0</v>
      </c>
      <c r="N149" s="57">
        <v>0</v>
      </c>
      <c r="O149" s="87">
        <v>0</v>
      </c>
    </row>
    <row r="150" spans="1:15" ht="15.75" x14ac:dyDescent="0.25">
      <c r="A150" s="62">
        <v>137</v>
      </c>
      <c r="B150" s="5" t="s">
        <v>1</v>
      </c>
      <c r="C150" s="5"/>
      <c r="D150" s="5"/>
      <c r="E150" s="14">
        <f>SUM(I150)</f>
        <v>2500000</v>
      </c>
      <c r="F150" s="14">
        <f>SUM(I150)</f>
        <v>2500000</v>
      </c>
      <c r="G150" s="215"/>
      <c r="H150" s="215"/>
      <c r="I150" s="14">
        <f t="shared" si="74"/>
        <v>2500000</v>
      </c>
      <c r="J150" s="15">
        <v>0</v>
      </c>
      <c r="K150" s="29">
        <v>2500000</v>
      </c>
      <c r="L150" s="51">
        <v>0</v>
      </c>
      <c r="M150" s="29">
        <v>0</v>
      </c>
      <c r="N150" s="57">
        <v>0</v>
      </c>
      <c r="O150" s="87">
        <v>0</v>
      </c>
    </row>
    <row r="151" spans="1:15" ht="16.5" thickBot="1" x14ac:dyDescent="0.3">
      <c r="A151" s="70">
        <v>138</v>
      </c>
      <c r="B151" s="77" t="s">
        <v>6</v>
      </c>
      <c r="C151" s="77"/>
      <c r="D151" s="77"/>
      <c r="E151" s="78">
        <f>I151</f>
        <v>0</v>
      </c>
      <c r="F151" s="78">
        <f>I151</f>
        <v>0</v>
      </c>
      <c r="G151" s="215"/>
      <c r="H151" s="215"/>
      <c r="I151" s="14">
        <f t="shared" si="74"/>
        <v>0</v>
      </c>
      <c r="J151" s="78">
        <v>0</v>
      </c>
      <c r="K151" s="80">
        <v>0</v>
      </c>
      <c r="L151" s="80">
        <v>0</v>
      </c>
      <c r="M151" s="80">
        <v>0</v>
      </c>
      <c r="N151" s="94">
        <v>0</v>
      </c>
      <c r="O151" s="95">
        <v>0</v>
      </c>
    </row>
    <row r="152" spans="1:15" ht="126" x14ac:dyDescent="0.25">
      <c r="A152" s="62">
        <v>139</v>
      </c>
      <c r="B152" s="100" t="s">
        <v>148</v>
      </c>
      <c r="C152" s="101" t="s">
        <v>77</v>
      </c>
      <c r="D152" s="101"/>
      <c r="E152" s="65">
        <f>E153</f>
        <v>2000000</v>
      </c>
      <c r="F152" s="65">
        <f>F153</f>
        <v>2000000</v>
      </c>
      <c r="G152" s="208">
        <v>2020</v>
      </c>
      <c r="H152" s="208">
        <v>2020</v>
      </c>
      <c r="I152" s="102">
        <f>I154+I155+I156+I157</f>
        <v>2000000</v>
      </c>
      <c r="J152" s="102">
        <f t="shared" ref="J152:O152" si="75">J154+J155+J156+J157</f>
        <v>0</v>
      </c>
      <c r="K152" s="102">
        <f t="shared" si="75"/>
        <v>2000000</v>
      </c>
      <c r="L152" s="102">
        <f t="shared" si="75"/>
        <v>0</v>
      </c>
      <c r="M152" s="102">
        <f t="shared" si="75"/>
        <v>0</v>
      </c>
      <c r="N152" s="141">
        <f t="shared" si="75"/>
        <v>0</v>
      </c>
      <c r="O152" s="141">
        <f t="shared" si="75"/>
        <v>0</v>
      </c>
    </row>
    <row r="153" spans="1:15" ht="16.5" thickBot="1" x14ac:dyDescent="0.3">
      <c r="A153" s="70">
        <v>140</v>
      </c>
      <c r="B153" s="9" t="s">
        <v>52</v>
      </c>
      <c r="C153" s="9"/>
      <c r="D153" s="9"/>
      <c r="E153" s="12">
        <f>F153</f>
        <v>2000000</v>
      </c>
      <c r="F153" s="12">
        <f>I153</f>
        <v>2000000</v>
      </c>
      <c r="G153" s="209"/>
      <c r="H153" s="209"/>
      <c r="I153" s="18">
        <f>J153+K153+L153+M153+N153+O153</f>
        <v>2000000</v>
      </c>
      <c r="J153" s="28">
        <f>J154+J155+J156+J157</f>
        <v>0</v>
      </c>
      <c r="K153" s="28">
        <f t="shared" ref="K153:O153" si="76">K154+K155+K156+K157</f>
        <v>2000000</v>
      </c>
      <c r="L153" s="28">
        <f t="shared" si="76"/>
        <v>0</v>
      </c>
      <c r="M153" s="28">
        <f t="shared" si="76"/>
        <v>0</v>
      </c>
      <c r="N153" s="28">
        <f t="shared" si="76"/>
        <v>0</v>
      </c>
      <c r="O153" s="28">
        <f t="shared" si="76"/>
        <v>0</v>
      </c>
    </row>
    <row r="154" spans="1:15" ht="15.75" x14ac:dyDescent="0.25">
      <c r="A154" s="62">
        <v>141</v>
      </c>
      <c r="B154" s="32" t="s">
        <v>5</v>
      </c>
      <c r="C154" s="32"/>
      <c r="D154" s="32"/>
      <c r="E154" s="28">
        <v>0</v>
      </c>
      <c r="F154" s="28">
        <v>0</v>
      </c>
      <c r="G154" s="209"/>
      <c r="H154" s="209"/>
      <c r="I154" s="18">
        <f t="shared" ref="I154:I157" si="77">J154+K154+L154+M154+N154+O154</f>
        <v>0</v>
      </c>
      <c r="J154" s="28">
        <v>0</v>
      </c>
      <c r="K154" s="18">
        <v>0</v>
      </c>
      <c r="L154" s="18">
        <v>0</v>
      </c>
      <c r="M154" s="18">
        <v>0</v>
      </c>
      <c r="N154" s="139">
        <v>0</v>
      </c>
      <c r="O154" s="135">
        <v>0</v>
      </c>
    </row>
    <row r="155" spans="1:15" ht="16.5" thickBot="1" x14ac:dyDescent="0.3">
      <c r="A155" s="70">
        <v>142</v>
      </c>
      <c r="B155" s="10" t="s">
        <v>0</v>
      </c>
      <c r="C155" s="10"/>
      <c r="D155" s="10"/>
      <c r="E155" s="18">
        <f>SUM(I155)</f>
        <v>0</v>
      </c>
      <c r="F155" s="18">
        <f>SUM(I155)</f>
        <v>0</v>
      </c>
      <c r="G155" s="209"/>
      <c r="H155" s="209"/>
      <c r="I155" s="18">
        <f t="shared" si="77"/>
        <v>0</v>
      </c>
      <c r="J155" s="28">
        <v>0</v>
      </c>
      <c r="K155" s="18">
        <v>0</v>
      </c>
      <c r="L155" s="31">
        <v>0</v>
      </c>
      <c r="M155" s="18">
        <v>0</v>
      </c>
      <c r="N155" s="139">
        <v>0</v>
      </c>
      <c r="O155" s="135">
        <v>0</v>
      </c>
    </row>
    <row r="156" spans="1:15" ht="15.75" x14ac:dyDescent="0.25">
      <c r="A156" s="62">
        <v>143</v>
      </c>
      <c r="B156" s="10" t="s">
        <v>1</v>
      </c>
      <c r="C156" s="10"/>
      <c r="D156" s="10"/>
      <c r="E156" s="18">
        <f>SUM(I156)</f>
        <v>0</v>
      </c>
      <c r="F156" s="18">
        <f>SUM(I156)</f>
        <v>0</v>
      </c>
      <c r="G156" s="209"/>
      <c r="H156" s="209"/>
      <c r="I156" s="18">
        <f t="shared" si="77"/>
        <v>0</v>
      </c>
      <c r="J156" s="28">
        <v>0</v>
      </c>
      <c r="K156" s="18">
        <v>0</v>
      </c>
      <c r="L156" s="31">
        <v>0</v>
      </c>
      <c r="M156" s="18">
        <v>0</v>
      </c>
      <c r="N156" s="139">
        <v>0</v>
      </c>
      <c r="O156" s="135">
        <v>0</v>
      </c>
    </row>
    <row r="157" spans="1:15" ht="16.5" thickBot="1" x14ac:dyDescent="0.3">
      <c r="A157" s="70">
        <v>144</v>
      </c>
      <c r="B157" s="104" t="s">
        <v>6</v>
      </c>
      <c r="C157" s="104"/>
      <c r="D157" s="104"/>
      <c r="E157" s="106">
        <f>I157</f>
        <v>2000000</v>
      </c>
      <c r="F157" s="106">
        <f>I157</f>
        <v>2000000</v>
      </c>
      <c r="G157" s="209"/>
      <c r="H157" s="209"/>
      <c r="I157" s="18">
        <f t="shared" si="77"/>
        <v>2000000</v>
      </c>
      <c r="J157" s="106">
        <v>0</v>
      </c>
      <c r="K157" s="105">
        <v>2000000</v>
      </c>
      <c r="L157" s="105">
        <v>0</v>
      </c>
      <c r="M157" s="105">
        <v>0</v>
      </c>
      <c r="N157" s="140">
        <v>0</v>
      </c>
      <c r="O157" s="137">
        <v>0</v>
      </c>
    </row>
    <row r="158" spans="1:15" ht="110.25" x14ac:dyDescent="0.25">
      <c r="A158" s="62">
        <v>145</v>
      </c>
      <c r="B158" s="100" t="s">
        <v>149</v>
      </c>
      <c r="C158" s="101" t="s">
        <v>78</v>
      </c>
      <c r="D158" s="101"/>
      <c r="E158" s="65">
        <f>E159</f>
        <v>2000000</v>
      </c>
      <c r="F158" s="65">
        <f>F159</f>
        <v>2000000</v>
      </c>
      <c r="G158" s="208">
        <v>2020</v>
      </c>
      <c r="H158" s="208">
        <v>2020</v>
      </c>
      <c r="I158" s="102">
        <f>I160+I161+I162+I163</f>
        <v>2000000</v>
      </c>
      <c r="J158" s="102">
        <f t="shared" ref="J158:O158" si="78">J160+J161+J162+J163</f>
        <v>0</v>
      </c>
      <c r="K158" s="102">
        <f t="shared" si="78"/>
        <v>2000000</v>
      </c>
      <c r="L158" s="102">
        <f t="shared" si="78"/>
        <v>0</v>
      </c>
      <c r="M158" s="102">
        <f t="shared" si="78"/>
        <v>0</v>
      </c>
      <c r="N158" s="141">
        <f t="shared" si="78"/>
        <v>0</v>
      </c>
      <c r="O158" s="141">
        <f t="shared" si="78"/>
        <v>0</v>
      </c>
    </row>
    <row r="159" spans="1:15" ht="16.5" thickBot="1" x14ac:dyDescent="0.3">
      <c r="A159" s="70">
        <v>146</v>
      </c>
      <c r="B159" s="9" t="s">
        <v>53</v>
      </c>
      <c r="C159" s="9"/>
      <c r="D159" s="9"/>
      <c r="E159" s="12">
        <f>F159</f>
        <v>2000000</v>
      </c>
      <c r="F159" s="12">
        <f>I159</f>
        <v>2000000</v>
      </c>
      <c r="G159" s="209"/>
      <c r="H159" s="209"/>
      <c r="I159" s="18">
        <f>J159+K159+L159+M159+N159+O159</f>
        <v>2000000</v>
      </c>
      <c r="J159" s="28">
        <f>J160+J161+J162+J163</f>
        <v>0</v>
      </c>
      <c r="K159" s="28">
        <f t="shared" ref="K159:O159" si="79">K160+K161+K162+K163</f>
        <v>2000000</v>
      </c>
      <c r="L159" s="28">
        <f t="shared" si="79"/>
        <v>0</v>
      </c>
      <c r="M159" s="28">
        <f t="shared" si="79"/>
        <v>0</v>
      </c>
      <c r="N159" s="28">
        <f t="shared" si="79"/>
        <v>0</v>
      </c>
      <c r="O159" s="28">
        <f t="shared" si="79"/>
        <v>0</v>
      </c>
    </row>
    <row r="160" spans="1:15" ht="15.75" x14ac:dyDescent="0.25">
      <c r="A160" s="62">
        <v>147</v>
      </c>
      <c r="B160" s="32" t="s">
        <v>5</v>
      </c>
      <c r="C160" s="32"/>
      <c r="D160" s="32"/>
      <c r="E160" s="28">
        <v>0</v>
      </c>
      <c r="F160" s="28">
        <v>0</v>
      </c>
      <c r="G160" s="209"/>
      <c r="H160" s="209"/>
      <c r="I160" s="18">
        <f t="shared" ref="I160:I163" si="80">J160+K160+L160+M160+N160+O160</f>
        <v>0</v>
      </c>
      <c r="J160" s="28">
        <v>0</v>
      </c>
      <c r="K160" s="18">
        <v>0</v>
      </c>
      <c r="L160" s="18">
        <v>0</v>
      </c>
      <c r="M160" s="18">
        <v>0</v>
      </c>
      <c r="N160" s="139">
        <v>0</v>
      </c>
      <c r="O160" s="135">
        <v>0</v>
      </c>
    </row>
    <row r="161" spans="1:15" ht="16.5" thickBot="1" x14ac:dyDescent="0.3">
      <c r="A161" s="70">
        <v>148</v>
      </c>
      <c r="B161" s="10" t="s">
        <v>0</v>
      </c>
      <c r="C161" s="10"/>
      <c r="D161" s="10"/>
      <c r="E161" s="18">
        <f>SUM(I161)</f>
        <v>0</v>
      </c>
      <c r="F161" s="18">
        <f>SUM(I161)</f>
        <v>0</v>
      </c>
      <c r="G161" s="209"/>
      <c r="H161" s="209"/>
      <c r="I161" s="18">
        <f t="shared" si="80"/>
        <v>0</v>
      </c>
      <c r="J161" s="28">
        <v>0</v>
      </c>
      <c r="K161" s="18">
        <v>0</v>
      </c>
      <c r="L161" s="31">
        <v>0</v>
      </c>
      <c r="M161" s="18">
        <v>0</v>
      </c>
      <c r="N161" s="139">
        <v>0</v>
      </c>
      <c r="O161" s="135">
        <v>0</v>
      </c>
    </row>
    <row r="162" spans="1:15" ht="15.75" x14ac:dyDescent="0.25">
      <c r="A162" s="62">
        <v>149</v>
      </c>
      <c r="B162" s="10" t="s">
        <v>1</v>
      </c>
      <c r="C162" s="10"/>
      <c r="D162" s="10"/>
      <c r="E162" s="18">
        <f>SUM(I162)</f>
        <v>0</v>
      </c>
      <c r="F162" s="18">
        <f>SUM(I162)</f>
        <v>0</v>
      </c>
      <c r="G162" s="209"/>
      <c r="H162" s="209"/>
      <c r="I162" s="18">
        <f t="shared" si="80"/>
        <v>0</v>
      </c>
      <c r="J162" s="28">
        <v>0</v>
      </c>
      <c r="K162" s="18">
        <v>0</v>
      </c>
      <c r="L162" s="31">
        <v>0</v>
      </c>
      <c r="M162" s="18">
        <v>0</v>
      </c>
      <c r="N162" s="139">
        <v>0</v>
      </c>
      <c r="O162" s="135">
        <v>0</v>
      </c>
    </row>
    <row r="163" spans="1:15" ht="16.5" thickBot="1" x14ac:dyDescent="0.3">
      <c r="A163" s="70">
        <v>150</v>
      </c>
      <c r="B163" s="104" t="s">
        <v>6</v>
      </c>
      <c r="C163" s="104"/>
      <c r="D163" s="104"/>
      <c r="E163" s="106">
        <f>I163</f>
        <v>2000000</v>
      </c>
      <c r="F163" s="106">
        <f>I163</f>
        <v>2000000</v>
      </c>
      <c r="G163" s="209"/>
      <c r="H163" s="209"/>
      <c r="I163" s="18">
        <f t="shared" si="80"/>
        <v>2000000</v>
      </c>
      <c r="J163" s="106">
        <v>0</v>
      </c>
      <c r="K163" s="105">
        <v>2000000</v>
      </c>
      <c r="L163" s="105">
        <v>0</v>
      </c>
      <c r="M163" s="105">
        <v>0</v>
      </c>
      <c r="N163" s="140">
        <v>0</v>
      </c>
      <c r="O163" s="137">
        <v>0</v>
      </c>
    </row>
    <row r="164" spans="1:15" ht="94.5" x14ac:dyDescent="0.25">
      <c r="A164" s="62">
        <v>151</v>
      </c>
      <c r="B164" s="100" t="s">
        <v>150</v>
      </c>
      <c r="C164" s="101" t="s">
        <v>79</v>
      </c>
      <c r="D164" s="101"/>
      <c r="E164" s="65">
        <f>E165</f>
        <v>2000000</v>
      </c>
      <c r="F164" s="65">
        <f>F165</f>
        <v>2000000</v>
      </c>
      <c r="G164" s="208">
        <v>2020</v>
      </c>
      <c r="H164" s="208">
        <v>2020</v>
      </c>
      <c r="I164" s="102">
        <f>I166+I167+I168+I169</f>
        <v>2000000</v>
      </c>
      <c r="J164" s="102">
        <f t="shared" ref="J164:O164" si="81">J166+J167+J168+J169</f>
        <v>0</v>
      </c>
      <c r="K164" s="102">
        <f t="shared" si="81"/>
        <v>2000000</v>
      </c>
      <c r="L164" s="102">
        <f t="shared" si="81"/>
        <v>0</v>
      </c>
      <c r="M164" s="102">
        <f t="shared" si="81"/>
        <v>0</v>
      </c>
      <c r="N164" s="141">
        <f t="shared" si="81"/>
        <v>0</v>
      </c>
      <c r="O164" s="141">
        <f t="shared" si="81"/>
        <v>0</v>
      </c>
    </row>
    <row r="165" spans="1:15" ht="16.5" thickBot="1" x14ac:dyDescent="0.3">
      <c r="A165" s="70">
        <v>152</v>
      </c>
      <c r="B165" s="9" t="s">
        <v>54</v>
      </c>
      <c r="C165" s="9"/>
      <c r="D165" s="9"/>
      <c r="E165" s="12">
        <f>F165</f>
        <v>2000000</v>
      </c>
      <c r="F165" s="12">
        <f>I165</f>
        <v>2000000</v>
      </c>
      <c r="G165" s="209"/>
      <c r="H165" s="209"/>
      <c r="I165" s="18">
        <f>J165+K165+L165+M165+N165+O165</f>
        <v>2000000</v>
      </c>
      <c r="J165" s="28">
        <f>J166+J167+J168+J169</f>
        <v>0</v>
      </c>
      <c r="K165" s="28">
        <f t="shared" ref="K165:O165" si="82">K166+K167+K168+K169</f>
        <v>2000000</v>
      </c>
      <c r="L165" s="28">
        <f t="shared" si="82"/>
        <v>0</v>
      </c>
      <c r="M165" s="28">
        <f t="shared" si="82"/>
        <v>0</v>
      </c>
      <c r="N165" s="28">
        <f t="shared" si="82"/>
        <v>0</v>
      </c>
      <c r="O165" s="28">
        <f t="shared" si="82"/>
        <v>0</v>
      </c>
    </row>
    <row r="166" spans="1:15" ht="15.75" x14ac:dyDescent="0.25">
      <c r="A166" s="62">
        <v>153</v>
      </c>
      <c r="B166" s="32" t="s">
        <v>5</v>
      </c>
      <c r="C166" s="32"/>
      <c r="D166" s="32"/>
      <c r="E166" s="28">
        <v>0</v>
      </c>
      <c r="F166" s="28">
        <v>0</v>
      </c>
      <c r="G166" s="209"/>
      <c r="H166" s="209"/>
      <c r="I166" s="18">
        <f t="shared" ref="I166:I169" si="83">J166+K166+L166+M166+N166+O166</f>
        <v>0</v>
      </c>
      <c r="J166" s="28">
        <v>0</v>
      </c>
      <c r="K166" s="18">
        <v>0</v>
      </c>
      <c r="L166" s="18">
        <v>0</v>
      </c>
      <c r="M166" s="18">
        <v>0</v>
      </c>
      <c r="N166" s="139">
        <v>0</v>
      </c>
      <c r="O166" s="135">
        <v>0</v>
      </c>
    </row>
    <row r="167" spans="1:15" ht="16.5" thickBot="1" x14ac:dyDescent="0.3">
      <c r="A167" s="70">
        <v>154</v>
      </c>
      <c r="B167" s="10" t="s">
        <v>0</v>
      </c>
      <c r="C167" s="10"/>
      <c r="D167" s="10"/>
      <c r="E167" s="18">
        <f>SUM(I167)</f>
        <v>0</v>
      </c>
      <c r="F167" s="18">
        <f>SUM(I167)</f>
        <v>0</v>
      </c>
      <c r="G167" s="209"/>
      <c r="H167" s="209"/>
      <c r="I167" s="18">
        <f t="shared" si="83"/>
        <v>0</v>
      </c>
      <c r="J167" s="28">
        <v>0</v>
      </c>
      <c r="K167" s="18">
        <v>0</v>
      </c>
      <c r="L167" s="31">
        <v>0</v>
      </c>
      <c r="M167" s="18">
        <v>0</v>
      </c>
      <c r="N167" s="139">
        <v>0</v>
      </c>
      <c r="O167" s="135">
        <v>0</v>
      </c>
    </row>
    <row r="168" spans="1:15" ht="15.75" x14ac:dyDescent="0.25">
      <c r="A168" s="62">
        <v>155</v>
      </c>
      <c r="B168" s="10" t="s">
        <v>1</v>
      </c>
      <c r="C168" s="10"/>
      <c r="D168" s="10"/>
      <c r="E168" s="18">
        <f>SUM(I168)</f>
        <v>0</v>
      </c>
      <c r="F168" s="18">
        <f>SUM(I168)</f>
        <v>0</v>
      </c>
      <c r="G168" s="209"/>
      <c r="H168" s="209"/>
      <c r="I168" s="18">
        <f t="shared" si="83"/>
        <v>0</v>
      </c>
      <c r="J168" s="28">
        <v>0</v>
      </c>
      <c r="K168" s="18">
        <v>0</v>
      </c>
      <c r="L168" s="31">
        <v>0</v>
      </c>
      <c r="M168" s="18">
        <v>0</v>
      </c>
      <c r="N168" s="139">
        <v>0</v>
      </c>
      <c r="O168" s="135">
        <v>0</v>
      </c>
    </row>
    <row r="169" spans="1:15" ht="16.5" thickBot="1" x14ac:dyDescent="0.3">
      <c r="A169" s="70">
        <v>156</v>
      </c>
      <c r="B169" s="104" t="s">
        <v>6</v>
      </c>
      <c r="C169" s="104"/>
      <c r="D169" s="104"/>
      <c r="E169" s="106">
        <f>I169</f>
        <v>2000000</v>
      </c>
      <c r="F169" s="106">
        <f>I169</f>
        <v>2000000</v>
      </c>
      <c r="G169" s="209"/>
      <c r="H169" s="209"/>
      <c r="I169" s="18">
        <f t="shared" si="83"/>
        <v>2000000</v>
      </c>
      <c r="J169" s="106">
        <v>0</v>
      </c>
      <c r="K169" s="105">
        <v>2000000</v>
      </c>
      <c r="L169" s="105">
        <v>0</v>
      </c>
      <c r="M169" s="105">
        <v>0</v>
      </c>
      <c r="N169" s="140">
        <v>0</v>
      </c>
      <c r="O169" s="137">
        <v>0</v>
      </c>
    </row>
    <row r="170" spans="1:15" ht="94.5" x14ac:dyDescent="0.25">
      <c r="A170" s="62">
        <v>157</v>
      </c>
      <c r="B170" s="100" t="s">
        <v>151</v>
      </c>
      <c r="C170" s="101" t="s">
        <v>80</v>
      </c>
      <c r="D170" s="101"/>
      <c r="E170" s="65">
        <f>E171</f>
        <v>2000000</v>
      </c>
      <c r="F170" s="65">
        <f>F171</f>
        <v>2000000</v>
      </c>
      <c r="G170" s="208">
        <v>2020</v>
      </c>
      <c r="H170" s="208">
        <v>2020</v>
      </c>
      <c r="I170" s="102">
        <f>I172+I173+I174+I175</f>
        <v>2000000</v>
      </c>
      <c r="J170" s="102">
        <f t="shared" ref="J170:O170" si="84">J172+J173+J174+J175</f>
        <v>0</v>
      </c>
      <c r="K170" s="102">
        <f t="shared" si="84"/>
        <v>2000000</v>
      </c>
      <c r="L170" s="102">
        <f t="shared" si="84"/>
        <v>0</v>
      </c>
      <c r="M170" s="102">
        <f t="shared" si="84"/>
        <v>0</v>
      </c>
      <c r="N170" s="141">
        <f t="shared" si="84"/>
        <v>0</v>
      </c>
      <c r="O170" s="141">
        <f t="shared" si="84"/>
        <v>0</v>
      </c>
    </row>
    <row r="171" spans="1:15" ht="16.5" thickBot="1" x14ac:dyDescent="0.3">
      <c r="A171" s="70">
        <v>158</v>
      </c>
      <c r="B171" s="9" t="s">
        <v>55</v>
      </c>
      <c r="C171" s="9"/>
      <c r="D171" s="9"/>
      <c r="E171" s="12">
        <f>F171</f>
        <v>2000000</v>
      </c>
      <c r="F171" s="12">
        <f>I171</f>
        <v>2000000</v>
      </c>
      <c r="G171" s="209"/>
      <c r="H171" s="209"/>
      <c r="I171" s="18">
        <f>J171+K171+L171+M171+N171+O171</f>
        <v>2000000</v>
      </c>
      <c r="J171" s="28">
        <f>J172+J173+J174+J175</f>
        <v>0</v>
      </c>
      <c r="K171" s="28">
        <f t="shared" ref="K171:O171" si="85">K172+K173+K174+K175</f>
        <v>2000000</v>
      </c>
      <c r="L171" s="28">
        <f t="shared" si="85"/>
        <v>0</v>
      </c>
      <c r="M171" s="28">
        <f t="shared" si="85"/>
        <v>0</v>
      </c>
      <c r="N171" s="28">
        <f t="shared" si="85"/>
        <v>0</v>
      </c>
      <c r="O171" s="28">
        <f t="shared" si="85"/>
        <v>0</v>
      </c>
    </row>
    <row r="172" spans="1:15" ht="15.75" x14ac:dyDescent="0.25">
      <c r="A172" s="62">
        <v>159</v>
      </c>
      <c r="B172" s="32" t="s">
        <v>5</v>
      </c>
      <c r="C172" s="32"/>
      <c r="D172" s="32"/>
      <c r="E172" s="28">
        <v>0</v>
      </c>
      <c r="F172" s="28">
        <v>0</v>
      </c>
      <c r="G172" s="209"/>
      <c r="H172" s="209"/>
      <c r="I172" s="18">
        <f t="shared" ref="I172:I175" si="86">J172+K172+L172+M172+N172+O172</f>
        <v>0</v>
      </c>
      <c r="J172" s="28">
        <v>0</v>
      </c>
      <c r="K172" s="18">
        <v>0</v>
      </c>
      <c r="L172" s="18">
        <v>0</v>
      </c>
      <c r="M172" s="18">
        <v>0</v>
      </c>
      <c r="N172" s="139">
        <v>0</v>
      </c>
      <c r="O172" s="135">
        <v>0</v>
      </c>
    </row>
    <row r="173" spans="1:15" ht="16.5" thickBot="1" x14ac:dyDescent="0.3">
      <c r="A173" s="70">
        <v>160</v>
      </c>
      <c r="B173" s="10" t="s">
        <v>0</v>
      </c>
      <c r="C173" s="10"/>
      <c r="D173" s="10"/>
      <c r="E173" s="18">
        <f>SUM(I173)</f>
        <v>0</v>
      </c>
      <c r="F173" s="18">
        <f>SUM(I173)</f>
        <v>0</v>
      </c>
      <c r="G173" s="209"/>
      <c r="H173" s="209"/>
      <c r="I173" s="18">
        <f t="shared" si="86"/>
        <v>0</v>
      </c>
      <c r="J173" s="28">
        <v>0</v>
      </c>
      <c r="K173" s="18">
        <v>0</v>
      </c>
      <c r="L173" s="31">
        <v>0</v>
      </c>
      <c r="M173" s="18">
        <v>0</v>
      </c>
      <c r="N173" s="139">
        <v>0</v>
      </c>
      <c r="O173" s="135">
        <v>0</v>
      </c>
    </row>
    <row r="174" spans="1:15" ht="15.75" x14ac:dyDescent="0.25">
      <c r="A174" s="62">
        <v>161</v>
      </c>
      <c r="B174" s="10" t="s">
        <v>1</v>
      </c>
      <c r="C174" s="10"/>
      <c r="D174" s="10"/>
      <c r="E174" s="18">
        <f>SUM(I174)</f>
        <v>0</v>
      </c>
      <c r="F174" s="18">
        <f>SUM(I174)</f>
        <v>0</v>
      </c>
      <c r="G174" s="209"/>
      <c r="H174" s="209"/>
      <c r="I174" s="18">
        <f t="shared" si="86"/>
        <v>0</v>
      </c>
      <c r="J174" s="28">
        <v>0</v>
      </c>
      <c r="K174" s="18">
        <v>0</v>
      </c>
      <c r="L174" s="31">
        <v>0</v>
      </c>
      <c r="M174" s="18">
        <v>0</v>
      </c>
      <c r="N174" s="139">
        <v>0</v>
      </c>
      <c r="O174" s="135">
        <v>0</v>
      </c>
    </row>
    <row r="175" spans="1:15" ht="16.5" thickBot="1" x14ac:dyDescent="0.3">
      <c r="A175" s="70">
        <v>162</v>
      </c>
      <c r="B175" s="104" t="s">
        <v>6</v>
      </c>
      <c r="C175" s="104"/>
      <c r="D175" s="104"/>
      <c r="E175" s="106">
        <f>I175</f>
        <v>2000000</v>
      </c>
      <c r="F175" s="106">
        <f>I175</f>
        <v>2000000</v>
      </c>
      <c r="G175" s="209"/>
      <c r="H175" s="209"/>
      <c r="I175" s="18">
        <f t="shared" si="86"/>
        <v>2000000</v>
      </c>
      <c r="J175" s="106">
        <v>0</v>
      </c>
      <c r="K175" s="105">
        <v>2000000</v>
      </c>
      <c r="L175" s="105">
        <v>0</v>
      </c>
      <c r="M175" s="105">
        <v>0</v>
      </c>
      <c r="N175" s="140">
        <v>0</v>
      </c>
      <c r="O175" s="137">
        <v>0</v>
      </c>
    </row>
    <row r="176" spans="1:15" ht="78.75" x14ac:dyDescent="0.25">
      <c r="A176" s="62">
        <v>157</v>
      </c>
      <c r="B176" s="100" t="s">
        <v>155</v>
      </c>
      <c r="C176" s="101" t="s">
        <v>156</v>
      </c>
      <c r="D176" s="101"/>
      <c r="E176" s="65">
        <f>E177</f>
        <v>2000000</v>
      </c>
      <c r="F176" s="65">
        <f>F177</f>
        <v>2000000</v>
      </c>
      <c r="G176" s="208">
        <v>2020</v>
      </c>
      <c r="H176" s="208">
        <v>2020</v>
      </c>
      <c r="I176" s="102">
        <f>I178+I179+I180+I181</f>
        <v>2000000</v>
      </c>
      <c r="J176" s="102">
        <f t="shared" ref="J176:O176" si="87">J178+J179+J180+J181</f>
        <v>0</v>
      </c>
      <c r="K176" s="102">
        <f t="shared" si="87"/>
        <v>2000000</v>
      </c>
      <c r="L176" s="102">
        <f t="shared" si="87"/>
        <v>0</v>
      </c>
      <c r="M176" s="102">
        <f t="shared" si="87"/>
        <v>0</v>
      </c>
      <c r="N176" s="141">
        <f t="shared" si="87"/>
        <v>0</v>
      </c>
      <c r="O176" s="141">
        <f t="shared" si="87"/>
        <v>0</v>
      </c>
    </row>
    <row r="177" spans="1:15" ht="16.5" thickBot="1" x14ac:dyDescent="0.3">
      <c r="A177" s="70">
        <v>158</v>
      </c>
      <c r="B177" s="9" t="s">
        <v>106</v>
      </c>
      <c r="C177" s="9"/>
      <c r="D177" s="9"/>
      <c r="E177" s="12">
        <f>F177</f>
        <v>2000000</v>
      </c>
      <c r="F177" s="12">
        <f>I177</f>
        <v>2000000</v>
      </c>
      <c r="G177" s="209"/>
      <c r="H177" s="209"/>
      <c r="I177" s="18">
        <f>J177+K177+L177+M177+N177+O177</f>
        <v>2000000</v>
      </c>
      <c r="J177" s="28">
        <f>J178+J179+J180+J181</f>
        <v>0</v>
      </c>
      <c r="K177" s="28">
        <f t="shared" ref="K177:O177" si="88">K178+K179+K180+K181</f>
        <v>2000000</v>
      </c>
      <c r="L177" s="28">
        <f t="shared" si="88"/>
        <v>0</v>
      </c>
      <c r="M177" s="28">
        <f t="shared" si="88"/>
        <v>0</v>
      </c>
      <c r="N177" s="28">
        <f t="shared" si="88"/>
        <v>0</v>
      </c>
      <c r="O177" s="28">
        <f t="shared" si="88"/>
        <v>0</v>
      </c>
    </row>
    <row r="178" spans="1:15" ht="15.75" x14ac:dyDescent="0.25">
      <c r="A178" s="62">
        <v>159</v>
      </c>
      <c r="B178" s="32" t="s">
        <v>5</v>
      </c>
      <c r="C178" s="32"/>
      <c r="D178" s="32"/>
      <c r="E178" s="28">
        <v>0</v>
      </c>
      <c r="F178" s="28">
        <v>0</v>
      </c>
      <c r="G178" s="209"/>
      <c r="H178" s="209"/>
      <c r="I178" s="18">
        <f t="shared" ref="I178:I181" si="89">J178+K178+L178+M178+N178+O178</f>
        <v>0</v>
      </c>
      <c r="J178" s="28">
        <v>0</v>
      </c>
      <c r="K178" s="18">
        <v>0</v>
      </c>
      <c r="L178" s="18">
        <v>0</v>
      </c>
      <c r="M178" s="18">
        <v>0</v>
      </c>
      <c r="N178" s="139">
        <v>0</v>
      </c>
      <c r="O178" s="135">
        <v>0</v>
      </c>
    </row>
    <row r="179" spans="1:15" ht="16.5" thickBot="1" x14ac:dyDescent="0.3">
      <c r="A179" s="70">
        <v>160</v>
      </c>
      <c r="B179" s="10" t="s">
        <v>0</v>
      </c>
      <c r="C179" s="10"/>
      <c r="D179" s="10"/>
      <c r="E179" s="18">
        <f>SUM(I179)</f>
        <v>0</v>
      </c>
      <c r="F179" s="18">
        <f>SUM(I179)</f>
        <v>0</v>
      </c>
      <c r="G179" s="209"/>
      <c r="H179" s="209"/>
      <c r="I179" s="18">
        <f t="shared" si="89"/>
        <v>0</v>
      </c>
      <c r="J179" s="28">
        <v>0</v>
      </c>
      <c r="K179" s="18">
        <v>0</v>
      </c>
      <c r="L179" s="31">
        <v>0</v>
      </c>
      <c r="M179" s="18">
        <v>0</v>
      </c>
      <c r="N179" s="139">
        <v>0</v>
      </c>
      <c r="O179" s="135">
        <v>0</v>
      </c>
    </row>
    <row r="180" spans="1:15" ht="15.75" x14ac:dyDescent="0.25">
      <c r="A180" s="62">
        <v>161</v>
      </c>
      <c r="B180" s="10" t="s">
        <v>1</v>
      </c>
      <c r="C180" s="10"/>
      <c r="D180" s="10"/>
      <c r="E180" s="18">
        <f>SUM(I180)</f>
        <v>2000000</v>
      </c>
      <c r="F180" s="18">
        <f>SUM(I180)</f>
        <v>2000000</v>
      </c>
      <c r="G180" s="209"/>
      <c r="H180" s="209"/>
      <c r="I180" s="18">
        <f t="shared" si="89"/>
        <v>2000000</v>
      </c>
      <c r="J180" s="28">
        <v>0</v>
      </c>
      <c r="K180" s="18">
        <v>2000000</v>
      </c>
      <c r="L180" s="31">
        <v>0</v>
      </c>
      <c r="M180" s="18">
        <v>0</v>
      </c>
      <c r="N180" s="139">
        <v>0</v>
      </c>
      <c r="O180" s="135">
        <v>0</v>
      </c>
    </row>
    <row r="181" spans="1:15" ht="16.5" thickBot="1" x14ac:dyDescent="0.3">
      <c r="A181" s="70">
        <v>162</v>
      </c>
      <c r="B181" s="104" t="s">
        <v>6</v>
      </c>
      <c r="C181" s="104"/>
      <c r="D181" s="104"/>
      <c r="E181" s="106">
        <f>I181</f>
        <v>0</v>
      </c>
      <c r="F181" s="106">
        <f>I181</f>
        <v>0</v>
      </c>
      <c r="G181" s="209"/>
      <c r="H181" s="209"/>
      <c r="I181" s="18">
        <f t="shared" si="89"/>
        <v>0</v>
      </c>
      <c r="J181" s="106">
        <v>0</v>
      </c>
      <c r="K181" s="105">
        <v>0</v>
      </c>
      <c r="L181" s="105">
        <v>0</v>
      </c>
      <c r="M181" s="105">
        <v>0</v>
      </c>
      <c r="N181" s="140">
        <v>0</v>
      </c>
      <c r="O181" s="137">
        <v>0</v>
      </c>
    </row>
    <row r="182" spans="1:15" ht="78.75" x14ac:dyDescent="0.25">
      <c r="A182" s="62">
        <v>157</v>
      </c>
      <c r="B182" s="100" t="s">
        <v>157</v>
      </c>
      <c r="C182" s="101" t="s">
        <v>26</v>
      </c>
      <c r="D182" s="101"/>
      <c r="E182" s="65">
        <f>E183</f>
        <v>500000</v>
      </c>
      <c r="F182" s="65">
        <f>F183</f>
        <v>500000</v>
      </c>
      <c r="G182" s="208">
        <v>2020</v>
      </c>
      <c r="H182" s="208">
        <v>2020</v>
      </c>
      <c r="I182" s="102">
        <f>I184+I185+I186+I187</f>
        <v>500000</v>
      </c>
      <c r="J182" s="102">
        <f t="shared" ref="J182:O182" si="90">J184+J185+J186+J187</f>
        <v>0</v>
      </c>
      <c r="K182" s="102">
        <f t="shared" si="90"/>
        <v>500000</v>
      </c>
      <c r="L182" s="102">
        <f t="shared" si="90"/>
        <v>0</v>
      </c>
      <c r="M182" s="102">
        <f t="shared" si="90"/>
        <v>0</v>
      </c>
      <c r="N182" s="141">
        <f t="shared" si="90"/>
        <v>0</v>
      </c>
      <c r="O182" s="141">
        <f t="shared" si="90"/>
        <v>0</v>
      </c>
    </row>
    <row r="183" spans="1:15" ht="16.5" thickBot="1" x14ac:dyDescent="0.3">
      <c r="A183" s="70">
        <v>158</v>
      </c>
      <c r="B183" s="9" t="s">
        <v>107</v>
      </c>
      <c r="C183" s="9"/>
      <c r="D183" s="9"/>
      <c r="E183" s="12">
        <f>F183</f>
        <v>500000</v>
      </c>
      <c r="F183" s="12">
        <f>I183</f>
        <v>500000</v>
      </c>
      <c r="G183" s="209"/>
      <c r="H183" s="209"/>
      <c r="I183" s="18">
        <f>J183+K183+L183+M183+N183+O183</f>
        <v>500000</v>
      </c>
      <c r="J183" s="28">
        <f>J184+J185+J186+J187</f>
        <v>0</v>
      </c>
      <c r="K183" s="28">
        <f t="shared" ref="K183:O183" si="91">K184+K185+K186+K187</f>
        <v>500000</v>
      </c>
      <c r="L183" s="28">
        <f t="shared" si="91"/>
        <v>0</v>
      </c>
      <c r="M183" s="28">
        <f t="shared" si="91"/>
        <v>0</v>
      </c>
      <c r="N183" s="28">
        <f t="shared" si="91"/>
        <v>0</v>
      </c>
      <c r="O183" s="28">
        <f t="shared" si="91"/>
        <v>0</v>
      </c>
    </row>
    <row r="184" spans="1:15" ht="15.75" x14ac:dyDescent="0.25">
      <c r="A184" s="62">
        <v>159</v>
      </c>
      <c r="B184" s="32" t="s">
        <v>5</v>
      </c>
      <c r="C184" s="32"/>
      <c r="D184" s="32"/>
      <c r="E184" s="28">
        <v>0</v>
      </c>
      <c r="F184" s="28">
        <v>0</v>
      </c>
      <c r="G184" s="209"/>
      <c r="H184" s="209"/>
      <c r="I184" s="18">
        <f t="shared" ref="I184:I187" si="92">J184+K184+L184+M184+N184+O184</f>
        <v>0</v>
      </c>
      <c r="J184" s="28">
        <v>0</v>
      </c>
      <c r="K184" s="18">
        <v>0</v>
      </c>
      <c r="L184" s="18">
        <v>0</v>
      </c>
      <c r="M184" s="18">
        <v>0</v>
      </c>
      <c r="N184" s="139">
        <v>0</v>
      </c>
      <c r="O184" s="135">
        <v>0</v>
      </c>
    </row>
    <row r="185" spans="1:15" ht="16.5" thickBot="1" x14ac:dyDescent="0.3">
      <c r="A185" s="70">
        <v>160</v>
      </c>
      <c r="B185" s="10" t="s">
        <v>0</v>
      </c>
      <c r="C185" s="10"/>
      <c r="D185" s="10"/>
      <c r="E185" s="18">
        <f>SUM(I185)</f>
        <v>0</v>
      </c>
      <c r="F185" s="18">
        <f>SUM(I185)</f>
        <v>0</v>
      </c>
      <c r="G185" s="209"/>
      <c r="H185" s="209"/>
      <c r="I185" s="18">
        <f t="shared" si="92"/>
        <v>0</v>
      </c>
      <c r="J185" s="28">
        <v>0</v>
      </c>
      <c r="K185" s="18">
        <v>0</v>
      </c>
      <c r="L185" s="31">
        <v>0</v>
      </c>
      <c r="M185" s="18">
        <v>0</v>
      </c>
      <c r="N185" s="139">
        <v>0</v>
      </c>
      <c r="O185" s="135">
        <v>0</v>
      </c>
    </row>
    <row r="186" spans="1:15" ht="15.75" x14ac:dyDescent="0.25">
      <c r="A186" s="62">
        <v>161</v>
      </c>
      <c r="B186" s="10" t="s">
        <v>1</v>
      </c>
      <c r="C186" s="10"/>
      <c r="D186" s="10"/>
      <c r="E186" s="18">
        <f>SUM(I186)</f>
        <v>500000</v>
      </c>
      <c r="F186" s="18">
        <f>SUM(I186)</f>
        <v>500000</v>
      </c>
      <c r="G186" s="209"/>
      <c r="H186" s="209"/>
      <c r="I186" s="18">
        <f t="shared" si="92"/>
        <v>500000</v>
      </c>
      <c r="J186" s="28">
        <v>0</v>
      </c>
      <c r="K186" s="18">
        <v>500000</v>
      </c>
      <c r="L186" s="31">
        <v>0</v>
      </c>
      <c r="M186" s="18">
        <v>0</v>
      </c>
      <c r="N186" s="139">
        <v>0</v>
      </c>
      <c r="O186" s="135">
        <v>0</v>
      </c>
    </row>
    <row r="187" spans="1:15" ht="16.5" thickBot="1" x14ac:dyDescent="0.3">
      <c r="A187" s="70">
        <v>162</v>
      </c>
      <c r="B187" s="104" t="s">
        <v>6</v>
      </c>
      <c r="C187" s="104"/>
      <c r="D187" s="104"/>
      <c r="E187" s="106">
        <f>I187</f>
        <v>0</v>
      </c>
      <c r="F187" s="106">
        <f>I187</f>
        <v>0</v>
      </c>
      <c r="G187" s="209"/>
      <c r="H187" s="209"/>
      <c r="I187" s="18">
        <f t="shared" si="92"/>
        <v>0</v>
      </c>
      <c r="J187" s="106">
        <v>0</v>
      </c>
      <c r="K187" s="105">
        <v>0</v>
      </c>
      <c r="L187" s="105">
        <v>0</v>
      </c>
      <c r="M187" s="105">
        <v>0</v>
      </c>
      <c r="N187" s="140">
        <v>0</v>
      </c>
      <c r="O187" s="137">
        <v>0</v>
      </c>
    </row>
    <row r="188" spans="1:15" ht="114.75" customHeight="1" x14ac:dyDescent="0.25">
      <c r="A188" s="62">
        <v>163</v>
      </c>
      <c r="B188" s="100" t="s">
        <v>158</v>
      </c>
      <c r="C188" s="101" t="s">
        <v>69</v>
      </c>
      <c r="D188" s="101"/>
      <c r="E188" s="65">
        <f>E189</f>
        <v>17000000</v>
      </c>
      <c r="F188" s="66">
        <f>F189</f>
        <v>17000000</v>
      </c>
      <c r="G188" s="208">
        <v>2021</v>
      </c>
      <c r="H188" s="208">
        <v>2021</v>
      </c>
      <c r="I188" s="102">
        <f>I190+I191+I192+I193</f>
        <v>17000000</v>
      </c>
      <c r="J188" s="103">
        <f>J190+J191+J192+J193</f>
        <v>0</v>
      </c>
      <c r="K188" s="69">
        <f>K190+K191+K192+K193</f>
        <v>0</v>
      </c>
      <c r="L188" s="69">
        <f>L190+L191+L192+L193</f>
        <v>17000000</v>
      </c>
      <c r="M188" s="69">
        <f>M190+M191+M192+M193</f>
        <v>0</v>
      </c>
      <c r="N188" s="90">
        <v>0</v>
      </c>
      <c r="O188" s="133">
        <v>0</v>
      </c>
    </row>
    <row r="189" spans="1:15" ht="16.5" thickBot="1" x14ac:dyDescent="0.3">
      <c r="A189" s="70">
        <v>164</v>
      </c>
      <c r="B189" s="4" t="s">
        <v>108</v>
      </c>
      <c r="C189" s="4"/>
      <c r="D189" s="4"/>
      <c r="E189" s="13">
        <f>E190+E191+E192+E193</f>
        <v>17000000</v>
      </c>
      <c r="F189" s="13">
        <f>F190+F191+F192+F193</f>
        <v>17000000</v>
      </c>
      <c r="G189" s="209"/>
      <c r="H189" s="209"/>
      <c r="I189" s="14">
        <f>I190+I191+I192+I193</f>
        <v>17000000</v>
      </c>
      <c r="J189" s="14">
        <f t="shared" ref="J189:O189" si="93">J190+J191+J192+J193</f>
        <v>0</v>
      </c>
      <c r="K189" s="14">
        <f t="shared" si="93"/>
        <v>0</v>
      </c>
      <c r="L189" s="14">
        <f t="shared" si="93"/>
        <v>17000000</v>
      </c>
      <c r="M189" s="14">
        <f t="shared" si="93"/>
        <v>0</v>
      </c>
      <c r="N189" s="14">
        <f t="shared" si="93"/>
        <v>0</v>
      </c>
      <c r="O189" s="14">
        <f t="shared" si="93"/>
        <v>0</v>
      </c>
    </row>
    <row r="190" spans="1:15" ht="15.75" x14ac:dyDescent="0.25">
      <c r="A190" s="62">
        <v>165</v>
      </c>
      <c r="B190" s="7" t="s">
        <v>5</v>
      </c>
      <c r="C190" s="7"/>
      <c r="D190" s="7"/>
      <c r="E190" s="15">
        <v>0</v>
      </c>
      <c r="F190" s="15">
        <v>0</v>
      </c>
      <c r="G190" s="209"/>
      <c r="H190" s="209"/>
      <c r="I190" s="14">
        <f>J190+K190+L190+M190+N190+O190</f>
        <v>0</v>
      </c>
      <c r="J190" s="15">
        <v>0</v>
      </c>
      <c r="K190" s="29">
        <v>0</v>
      </c>
      <c r="L190" s="29">
        <v>0</v>
      </c>
      <c r="M190" s="29">
        <v>0</v>
      </c>
      <c r="N190" s="134">
        <v>0</v>
      </c>
      <c r="O190" s="135">
        <v>0</v>
      </c>
    </row>
    <row r="191" spans="1:15" ht="16.5" thickBot="1" x14ac:dyDescent="0.3">
      <c r="A191" s="70">
        <v>166</v>
      </c>
      <c r="B191" s="5" t="s">
        <v>0</v>
      </c>
      <c r="C191" s="5"/>
      <c r="D191" s="5"/>
      <c r="E191" s="14">
        <f>SUM(I191)</f>
        <v>15000000</v>
      </c>
      <c r="F191" s="14">
        <f>SUM(I191)</f>
        <v>15000000</v>
      </c>
      <c r="G191" s="209"/>
      <c r="H191" s="209"/>
      <c r="I191" s="14">
        <f t="shared" ref="I191:I193" si="94">J191+K191+L191+M191+N191+O191</f>
        <v>15000000</v>
      </c>
      <c r="J191" s="15">
        <v>0</v>
      </c>
      <c r="K191" s="29">
        <v>0</v>
      </c>
      <c r="L191" s="29">
        <v>15000000</v>
      </c>
      <c r="M191" s="51">
        <v>0</v>
      </c>
      <c r="N191" s="134">
        <v>0</v>
      </c>
      <c r="O191" s="135">
        <v>0</v>
      </c>
    </row>
    <row r="192" spans="1:15" ht="15.75" x14ac:dyDescent="0.25">
      <c r="A192" s="62">
        <v>167</v>
      </c>
      <c r="B192" s="5" t="s">
        <v>1</v>
      </c>
      <c r="C192" s="5"/>
      <c r="D192" s="5"/>
      <c r="E192" s="14">
        <f t="shared" ref="E192:E193" si="95">SUM(I192)</f>
        <v>1000000</v>
      </c>
      <c r="F192" s="14">
        <f t="shared" ref="F192:F193" si="96">SUM(I192)</f>
        <v>1000000</v>
      </c>
      <c r="G192" s="209"/>
      <c r="H192" s="209"/>
      <c r="I192" s="14">
        <f t="shared" si="94"/>
        <v>1000000</v>
      </c>
      <c r="J192" s="15">
        <v>0</v>
      </c>
      <c r="K192" s="29">
        <v>0</v>
      </c>
      <c r="L192" s="29">
        <v>1000000</v>
      </c>
      <c r="M192" s="51">
        <v>0</v>
      </c>
      <c r="N192" s="134">
        <v>0</v>
      </c>
      <c r="O192" s="135">
        <v>0</v>
      </c>
    </row>
    <row r="193" spans="1:15" ht="16.5" thickBot="1" x14ac:dyDescent="0.3">
      <c r="A193" s="70">
        <v>168</v>
      </c>
      <c r="B193" s="77" t="s">
        <v>6</v>
      </c>
      <c r="C193" s="77"/>
      <c r="D193" s="77"/>
      <c r="E193" s="79">
        <f t="shared" si="95"/>
        <v>1000000</v>
      </c>
      <c r="F193" s="79">
        <f t="shared" si="96"/>
        <v>1000000</v>
      </c>
      <c r="G193" s="209"/>
      <c r="H193" s="209"/>
      <c r="I193" s="14">
        <f t="shared" si="94"/>
        <v>1000000</v>
      </c>
      <c r="J193" s="78">
        <v>0</v>
      </c>
      <c r="K193" s="80">
        <v>0</v>
      </c>
      <c r="L193" s="80">
        <v>1000000</v>
      </c>
      <c r="M193" s="80">
        <v>0</v>
      </c>
      <c r="N193" s="136">
        <v>0</v>
      </c>
      <c r="O193" s="137">
        <v>0</v>
      </c>
    </row>
    <row r="194" spans="1:15" ht="97.5" customHeight="1" x14ac:dyDescent="0.25">
      <c r="A194" s="62">
        <v>169</v>
      </c>
      <c r="B194" s="63" t="s">
        <v>159</v>
      </c>
      <c r="C194" s="64" t="s">
        <v>77</v>
      </c>
      <c r="D194" s="64"/>
      <c r="E194" s="65">
        <f>E195</f>
        <v>5500000</v>
      </c>
      <c r="F194" s="65">
        <f>F195</f>
        <v>5500000</v>
      </c>
      <c r="G194" s="214">
        <v>2021</v>
      </c>
      <c r="H194" s="214">
        <v>2021</v>
      </c>
      <c r="I194" s="67">
        <f t="shared" ref="I194:I198" si="97">SUM(J194:M194)</f>
        <v>5500000</v>
      </c>
      <c r="J194" s="68">
        <f t="shared" ref="J194:K194" si="98">J196+J197+J198+J199</f>
        <v>0</v>
      </c>
      <c r="K194" s="69">
        <f t="shared" si="98"/>
        <v>0</v>
      </c>
      <c r="L194" s="69">
        <f t="shared" ref="L194:M194" si="99">L196+L197+L198+L199</f>
        <v>5500000</v>
      </c>
      <c r="M194" s="69">
        <f t="shared" si="99"/>
        <v>0</v>
      </c>
      <c r="N194" s="90">
        <v>0</v>
      </c>
      <c r="O194" s="91">
        <v>0</v>
      </c>
    </row>
    <row r="195" spans="1:15" ht="16.5" thickBot="1" x14ac:dyDescent="0.3">
      <c r="A195" s="70">
        <v>170</v>
      </c>
      <c r="B195" s="4" t="s">
        <v>109</v>
      </c>
      <c r="C195" s="4"/>
      <c r="D195" s="4"/>
      <c r="E195" s="13">
        <f>E196+E197+E198+E199</f>
        <v>5500000</v>
      </c>
      <c r="F195" s="13">
        <f>F196+F197+F198+F199</f>
        <v>5500000</v>
      </c>
      <c r="G195" s="215"/>
      <c r="H195" s="215"/>
      <c r="I195" s="14">
        <f>I196+I197+I198+I199</f>
        <v>5500000</v>
      </c>
      <c r="J195" s="14">
        <f t="shared" ref="J195:O195" si="100">J196+J197+J198+J199</f>
        <v>0</v>
      </c>
      <c r="K195" s="14">
        <f t="shared" si="100"/>
        <v>0</v>
      </c>
      <c r="L195" s="14">
        <f t="shared" si="100"/>
        <v>5500000</v>
      </c>
      <c r="M195" s="14">
        <f t="shared" si="100"/>
        <v>0</v>
      </c>
      <c r="N195" s="14">
        <f t="shared" si="100"/>
        <v>0</v>
      </c>
      <c r="O195" s="14">
        <f t="shared" si="100"/>
        <v>0</v>
      </c>
    </row>
    <row r="196" spans="1:15" ht="15.75" x14ac:dyDescent="0.25">
      <c r="A196" s="62">
        <v>171</v>
      </c>
      <c r="B196" s="7" t="s">
        <v>5</v>
      </c>
      <c r="C196" s="7"/>
      <c r="D196" s="7"/>
      <c r="E196" s="15">
        <v>0</v>
      </c>
      <c r="F196" s="15">
        <v>0</v>
      </c>
      <c r="G196" s="215"/>
      <c r="H196" s="215"/>
      <c r="I196" s="14">
        <f t="shared" si="97"/>
        <v>0</v>
      </c>
      <c r="J196" s="15">
        <v>0</v>
      </c>
      <c r="K196" s="29">
        <v>0</v>
      </c>
      <c r="L196" s="29">
        <v>0</v>
      </c>
      <c r="M196" s="29">
        <v>0</v>
      </c>
      <c r="N196" s="57">
        <v>0</v>
      </c>
      <c r="O196" s="87">
        <v>0</v>
      </c>
    </row>
    <row r="197" spans="1:15" ht="16.5" thickBot="1" x14ac:dyDescent="0.3">
      <c r="A197" s="70">
        <v>172</v>
      </c>
      <c r="B197" s="5" t="s">
        <v>0</v>
      </c>
      <c r="C197" s="5"/>
      <c r="D197" s="5"/>
      <c r="E197" s="14">
        <f>SUM(I197)</f>
        <v>5000000</v>
      </c>
      <c r="F197" s="14">
        <f>SUM(I197)</f>
        <v>5000000</v>
      </c>
      <c r="G197" s="215"/>
      <c r="H197" s="215"/>
      <c r="I197" s="14">
        <f t="shared" si="97"/>
        <v>5000000</v>
      </c>
      <c r="J197" s="15">
        <v>0</v>
      </c>
      <c r="K197" s="29">
        <v>0</v>
      </c>
      <c r="L197" s="29">
        <v>5000000</v>
      </c>
      <c r="M197" s="51">
        <v>0</v>
      </c>
      <c r="N197" s="57">
        <v>0</v>
      </c>
      <c r="O197" s="87">
        <v>0</v>
      </c>
    </row>
    <row r="198" spans="1:15" ht="15.75" x14ac:dyDescent="0.25">
      <c r="A198" s="62">
        <v>173</v>
      </c>
      <c r="B198" s="5" t="s">
        <v>1</v>
      </c>
      <c r="C198" s="5"/>
      <c r="D198" s="5"/>
      <c r="E198" s="14">
        <f>SUM(I198)</f>
        <v>0</v>
      </c>
      <c r="F198" s="14">
        <f>SUM(I198)</f>
        <v>0</v>
      </c>
      <c r="G198" s="215"/>
      <c r="H198" s="215"/>
      <c r="I198" s="14">
        <f t="shared" si="97"/>
        <v>0</v>
      </c>
      <c r="J198" s="15">
        <v>0</v>
      </c>
      <c r="K198" s="29">
        <v>0</v>
      </c>
      <c r="L198" s="29">
        <v>0</v>
      </c>
      <c r="M198" s="51">
        <v>0</v>
      </c>
      <c r="N198" s="57">
        <v>0</v>
      </c>
      <c r="O198" s="87">
        <v>0</v>
      </c>
    </row>
    <row r="199" spans="1:15" ht="16.5" thickBot="1" x14ac:dyDescent="0.3">
      <c r="A199" s="70">
        <v>174</v>
      </c>
      <c r="B199" s="77" t="s">
        <v>6</v>
      </c>
      <c r="C199" s="77"/>
      <c r="D199" s="77"/>
      <c r="E199" s="78">
        <f>F199</f>
        <v>500000</v>
      </c>
      <c r="F199" s="78">
        <f>I199</f>
        <v>500000</v>
      </c>
      <c r="G199" s="215"/>
      <c r="H199" s="215"/>
      <c r="I199" s="79">
        <f>SUM(J199:M199)</f>
        <v>500000</v>
      </c>
      <c r="J199" s="78">
        <v>0</v>
      </c>
      <c r="K199" s="80">
        <v>0</v>
      </c>
      <c r="L199" s="80">
        <v>500000</v>
      </c>
      <c r="M199" s="80">
        <v>0</v>
      </c>
      <c r="N199" s="94">
        <v>0</v>
      </c>
      <c r="O199" s="95">
        <v>0</v>
      </c>
    </row>
    <row r="200" spans="1:15" ht="94.5" x14ac:dyDescent="0.25">
      <c r="A200" s="62">
        <v>175</v>
      </c>
      <c r="B200" s="63" t="s">
        <v>160</v>
      </c>
      <c r="C200" s="64" t="s">
        <v>78</v>
      </c>
      <c r="D200" s="64"/>
      <c r="E200" s="65">
        <f>E201</f>
        <v>5500000</v>
      </c>
      <c r="F200" s="65">
        <f>F201</f>
        <v>5500000</v>
      </c>
      <c r="G200" s="214">
        <v>2021</v>
      </c>
      <c r="H200" s="214">
        <v>2021</v>
      </c>
      <c r="I200" s="67">
        <f t="shared" ref="I200:I204" si="101">SUM(J200:M200)</f>
        <v>5500000</v>
      </c>
      <c r="J200" s="68">
        <f t="shared" ref="J200:M200" si="102">J202+J203+J204+J205</f>
        <v>0</v>
      </c>
      <c r="K200" s="69">
        <f t="shared" si="102"/>
        <v>0</v>
      </c>
      <c r="L200" s="69">
        <f t="shared" si="102"/>
        <v>5500000</v>
      </c>
      <c r="M200" s="69">
        <f t="shared" si="102"/>
        <v>0</v>
      </c>
      <c r="N200" s="90">
        <v>0</v>
      </c>
      <c r="O200" s="91">
        <v>0</v>
      </c>
    </row>
    <row r="201" spans="1:15" ht="16.5" thickBot="1" x14ac:dyDescent="0.3">
      <c r="A201" s="70">
        <v>176</v>
      </c>
      <c r="B201" s="4" t="s">
        <v>110</v>
      </c>
      <c r="C201" s="4"/>
      <c r="D201" s="4"/>
      <c r="E201" s="13">
        <f>E202+E203+E204+E205</f>
        <v>5500000</v>
      </c>
      <c r="F201" s="13">
        <f>F202+F203+F204+F205</f>
        <v>5500000</v>
      </c>
      <c r="G201" s="215"/>
      <c r="H201" s="215"/>
      <c r="I201" s="14">
        <f>I202+I203+I204+I205</f>
        <v>5500000</v>
      </c>
      <c r="J201" s="14">
        <f t="shared" ref="J201:O201" si="103">J202+J203+J204+J205</f>
        <v>0</v>
      </c>
      <c r="K201" s="14">
        <f t="shared" si="103"/>
        <v>0</v>
      </c>
      <c r="L201" s="14">
        <f t="shared" si="103"/>
        <v>5500000</v>
      </c>
      <c r="M201" s="14">
        <f t="shared" si="103"/>
        <v>0</v>
      </c>
      <c r="N201" s="14">
        <f t="shared" si="103"/>
        <v>0</v>
      </c>
      <c r="O201" s="14">
        <f t="shared" si="103"/>
        <v>0</v>
      </c>
    </row>
    <row r="202" spans="1:15" ht="15.75" x14ac:dyDescent="0.25">
      <c r="A202" s="62">
        <v>177</v>
      </c>
      <c r="B202" s="7" t="s">
        <v>5</v>
      </c>
      <c r="C202" s="7"/>
      <c r="D202" s="7"/>
      <c r="E202" s="15">
        <v>0</v>
      </c>
      <c r="F202" s="15">
        <v>0</v>
      </c>
      <c r="G202" s="215"/>
      <c r="H202" s="215"/>
      <c r="I202" s="14">
        <f t="shared" si="101"/>
        <v>0</v>
      </c>
      <c r="J202" s="15">
        <v>0</v>
      </c>
      <c r="K202" s="29">
        <v>0</v>
      </c>
      <c r="L202" s="29">
        <v>0</v>
      </c>
      <c r="M202" s="29">
        <v>0</v>
      </c>
      <c r="N202" s="57">
        <v>0</v>
      </c>
      <c r="O202" s="87">
        <v>0</v>
      </c>
    </row>
    <row r="203" spans="1:15" ht="16.5" thickBot="1" x14ac:dyDescent="0.3">
      <c r="A203" s="70">
        <v>178</v>
      </c>
      <c r="B203" s="5" t="s">
        <v>0</v>
      </c>
      <c r="C203" s="5"/>
      <c r="D203" s="5"/>
      <c r="E203" s="14">
        <f>SUM(I203)</f>
        <v>5000000</v>
      </c>
      <c r="F203" s="14">
        <f>SUM(I203)</f>
        <v>5000000</v>
      </c>
      <c r="G203" s="215"/>
      <c r="H203" s="215"/>
      <c r="I203" s="14">
        <f t="shared" si="101"/>
        <v>5000000</v>
      </c>
      <c r="J203" s="15">
        <v>0</v>
      </c>
      <c r="K203" s="29">
        <v>0</v>
      </c>
      <c r="L203" s="29">
        <v>5000000</v>
      </c>
      <c r="M203" s="51">
        <v>0</v>
      </c>
      <c r="N203" s="57">
        <v>0</v>
      </c>
      <c r="O203" s="87">
        <v>0</v>
      </c>
    </row>
    <row r="204" spans="1:15" ht="15.75" x14ac:dyDescent="0.25">
      <c r="A204" s="62">
        <v>179</v>
      </c>
      <c r="B204" s="5" t="s">
        <v>1</v>
      </c>
      <c r="C204" s="5"/>
      <c r="D204" s="5"/>
      <c r="E204" s="14">
        <f>SUM(I204)</f>
        <v>0</v>
      </c>
      <c r="F204" s="14">
        <f>SUM(I204)</f>
        <v>0</v>
      </c>
      <c r="G204" s="215"/>
      <c r="H204" s="215"/>
      <c r="I204" s="14">
        <f t="shared" si="101"/>
        <v>0</v>
      </c>
      <c r="J204" s="15">
        <v>0</v>
      </c>
      <c r="K204" s="29">
        <v>0</v>
      </c>
      <c r="L204" s="29">
        <v>0</v>
      </c>
      <c r="M204" s="51">
        <v>0</v>
      </c>
      <c r="N204" s="57">
        <v>0</v>
      </c>
      <c r="O204" s="87">
        <v>0</v>
      </c>
    </row>
    <row r="205" spans="1:15" ht="16.5" thickBot="1" x14ac:dyDescent="0.3">
      <c r="A205" s="70">
        <v>180</v>
      </c>
      <c r="B205" s="71" t="s">
        <v>6</v>
      </c>
      <c r="C205" s="71"/>
      <c r="D205" s="71"/>
      <c r="E205" s="73">
        <f>F205</f>
        <v>500000</v>
      </c>
      <c r="F205" s="73">
        <f>I205</f>
        <v>500000</v>
      </c>
      <c r="G205" s="216"/>
      <c r="H205" s="216"/>
      <c r="I205" s="72">
        <f>SUM(J205:M205)</f>
        <v>500000</v>
      </c>
      <c r="J205" s="73">
        <v>0</v>
      </c>
      <c r="K205" s="74">
        <v>0</v>
      </c>
      <c r="L205" s="74">
        <v>500000</v>
      </c>
      <c r="M205" s="74">
        <v>0</v>
      </c>
      <c r="N205" s="88">
        <v>0</v>
      </c>
      <c r="O205" s="89">
        <v>0</v>
      </c>
    </row>
    <row r="206" spans="1:15" ht="78.75" x14ac:dyDescent="0.25">
      <c r="A206" s="62">
        <v>181</v>
      </c>
      <c r="B206" s="100" t="s">
        <v>161</v>
      </c>
      <c r="C206" s="101" t="s">
        <v>79</v>
      </c>
      <c r="D206" s="101"/>
      <c r="E206" s="65">
        <f>E207</f>
        <v>750000</v>
      </c>
      <c r="F206" s="65">
        <f>F207</f>
        <v>750000</v>
      </c>
      <c r="G206" s="208">
        <v>2021</v>
      </c>
      <c r="H206" s="208">
        <v>2021</v>
      </c>
      <c r="I206" s="102">
        <f>I208+I209+I210+I211</f>
        <v>750000</v>
      </c>
      <c r="J206" s="103">
        <f>J208+J209+J210+J211</f>
        <v>0</v>
      </c>
      <c r="K206" s="69">
        <f>K208+K209+K210+K211</f>
        <v>0</v>
      </c>
      <c r="L206" s="69">
        <f>L208+L209+L210+L211</f>
        <v>750000</v>
      </c>
      <c r="M206" s="69">
        <f>M208+M209+M210+M211</f>
        <v>0</v>
      </c>
      <c r="N206" s="138">
        <v>0</v>
      </c>
      <c r="O206" s="133">
        <v>0</v>
      </c>
    </row>
    <row r="207" spans="1:15" ht="16.5" thickBot="1" x14ac:dyDescent="0.3">
      <c r="A207" s="70">
        <v>182</v>
      </c>
      <c r="B207" s="9" t="s">
        <v>111</v>
      </c>
      <c r="C207" s="9"/>
      <c r="D207" s="9"/>
      <c r="E207" s="12">
        <f>E208+E209+E210+E211</f>
        <v>750000</v>
      </c>
      <c r="F207" s="12">
        <f>F208+F209+F210+F211</f>
        <v>750000</v>
      </c>
      <c r="G207" s="209"/>
      <c r="H207" s="209"/>
      <c r="I207" s="18">
        <f>I208+I209+I210+I211</f>
        <v>750000</v>
      </c>
      <c r="J207" s="18">
        <f t="shared" ref="J207:O207" si="104">J208+J209+J210+J211</f>
        <v>0</v>
      </c>
      <c r="K207" s="18">
        <f t="shared" si="104"/>
        <v>0</v>
      </c>
      <c r="L207" s="18">
        <f t="shared" si="104"/>
        <v>750000</v>
      </c>
      <c r="M207" s="18">
        <f t="shared" si="104"/>
        <v>0</v>
      </c>
      <c r="N207" s="18">
        <f t="shared" si="104"/>
        <v>0</v>
      </c>
      <c r="O207" s="18">
        <f t="shared" si="104"/>
        <v>0</v>
      </c>
    </row>
    <row r="208" spans="1:15" ht="15.75" x14ac:dyDescent="0.25">
      <c r="A208" s="62">
        <v>183</v>
      </c>
      <c r="B208" s="32" t="s">
        <v>5</v>
      </c>
      <c r="C208" s="32"/>
      <c r="D208" s="32"/>
      <c r="E208" s="28">
        <v>0</v>
      </c>
      <c r="F208" s="28">
        <v>0</v>
      </c>
      <c r="G208" s="209"/>
      <c r="H208" s="209"/>
      <c r="I208" s="18">
        <f>J208+K208+L208+M208+N208+O208</f>
        <v>0</v>
      </c>
      <c r="J208" s="28">
        <v>0</v>
      </c>
      <c r="K208" s="29">
        <v>0</v>
      </c>
      <c r="L208" s="29">
        <v>0</v>
      </c>
      <c r="M208" s="29">
        <v>0</v>
      </c>
      <c r="N208" s="139">
        <v>0</v>
      </c>
      <c r="O208" s="135">
        <v>0</v>
      </c>
    </row>
    <row r="209" spans="1:15" ht="16.5" thickBot="1" x14ac:dyDescent="0.3">
      <c r="A209" s="70">
        <v>184</v>
      </c>
      <c r="B209" s="10" t="s">
        <v>0</v>
      </c>
      <c r="C209" s="10"/>
      <c r="D209" s="10"/>
      <c r="E209" s="18">
        <f>SUM(I209)</f>
        <v>0</v>
      </c>
      <c r="F209" s="18">
        <f>SUM(I209)</f>
        <v>0</v>
      </c>
      <c r="G209" s="209"/>
      <c r="H209" s="209"/>
      <c r="I209" s="18">
        <f t="shared" ref="I209:I211" si="105">J209+K209+L209+M209+N209+O209</f>
        <v>0</v>
      </c>
      <c r="J209" s="28">
        <v>0</v>
      </c>
      <c r="K209" s="18">
        <v>0</v>
      </c>
      <c r="L209" s="29">
        <v>0</v>
      </c>
      <c r="M209" s="29">
        <v>0</v>
      </c>
      <c r="N209" s="139">
        <v>0</v>
      </c>
      <c r="O209" s="135">
        <v>0</v>
      </c>
    </row>
    <row r="210" spans="1:15" ht="15.75" x14ac:dyDescent="0.25">
      <c r="A210" s="62">
        <v>185</v>
      </c>
      <c r="B210" s="10" t="s">
        <v>1</v>
      </c>
      <c r="C210" s="10"/>
      <c r="D210" s="10"/>
      <c r="E210" s="18">
        <f t="shared" ref="E210:E211" si="106">SUM(I210)</f>
        <v>0</v>
      </c>
      <c r="F210" s="18">
        <f t="shared" ref="F210:F211" si="107">SUM(I210)</f>
        <v>0</v>
      </c>
      <c r="G210" s="209"/>
      <c r="H210" s="209"/>
      <c r="I210" s="18">
        <f t="shared" si="105"/>
        <v>0</v>
      </c>
      <c r="J210" s="33">
        <v>0</v>
      </c>
      <c r="K210" s="18">
        <v>0</v>
      </c>
      <c r="L210" s="29">
        <v>0</v>
      </c>
      <c r="M210" s="29">
        <v>0</v>
      </c>
      <c r="N210" s="139">
        <v>0</v>
      </c>
      <c r="O210" s="135">
        <v>0</v>
      </c>
    </row>
    <row r="211" spans="1:15" ht="16.5" thickBot="1" x14ac:dyDescent="0.3">
      <c r="A211" s="70">
        <v>186</v>
      </c>
      <c r="B211" s="104" t="s">
        <v>6</v>
      </c>
      <c r="C211" s="104"/>
      <c r="D211" s="104"/>
      <c r="E211" s="105">
        <f t="shared" si="106"/>
        <v>750000</v>
      </c>
      <c r="F211" s="105">
        <f t="shared" si="107"/>
        <v>750000</v>
      </c>
      <c r="G211" s="209"/>
      <c r="H211" s="209"/>
      <c r="I211" s="18">
        <f t="shared" si="105"/>
        <v>750000</v>
      </c>
      <c r="J211" s="106">
        <v>0</v>
      </c>
      <c r="K211" s="80">
        <v>0</v>
      </c>
      <c r="L211" s="80">
        <v>750000</v>
      </c>
      <c r="M211" s="80">
        <v>0</v>
      </c>
      <c r="N211" s="140">
        <v>0</v>
      </c>
      <c r="O211" s="137">
        <v>0</v>
      </c>
    </row>
    <row r="212" spans="1:15" ht="78.75" x14ac:dyDescent="0.25">
      <c r="A212" s="62">
        <v>187</v>
      </c>
      <c r="B212" s="100" t="s">
        <v>162</v>
      </c>
      <c r="C212" s="101" t="s">
        <v>80</v>
      </c>
      <c r="D212" s="101"/>
      <c r="E212" s="65">
        <f>E213</f>
        <v>1607000</v>
      </c>
      <c r="F212" s="65">
        <f>F213</f>
        <v>1607000</v>
      </c>
      <c r="G212" s="208">
        <v>2021</v>
      </c>
      <c r="H212" s="208">
        <v>2021</v>
      </c>
      <c r="I212" s="102">
        <f>I214+I215+I216+I217</f>
        <v>1607000</v>
      </c>
      <c r="J212" s="103">
        <f>J214+J215+J216+J217</f>
        <v>0</v>
      </c>
      <c r="K212" s="69">
        <f>K214+K215+K216+K217</f>
        <v>0</v>
      </c>
      <c r="L212" s="69">
        <f>L214+L215+L216+L217</f>
        <v>1607000</v>
      </c>
      <c r="M212" s="69">
        <f>M214+M215+M216+M217</f>
        <v>0</v>
      </c>
      <c r="N212" s="90">
        <v>0</v>
      </c>
      <c r="O212" s="91">
        <v>0</v>
      </c>
    </row>
    <row r="213" spans="1:15" ht="16.5" thickBot="1" x14ac:dyDescent="0.3">
      <c r="A213" s="70">
        <v>188</v>
      </c>
      <c r="B213" s="9" t="s">
        <v>112</v>
      </c>
      <c r="C213" s="9"/>
      <c r="D213" s="9"/>
      <c r="E213" s="12">
        <f>E214+E215+E216+E217</f>
        <v>1607000</v>
      </c>
      <c r="F213" s="12">
        <f>F214+F215+F216+F217</f>
        <v>1607000</v>
      </c>
      <c r="G213" s="209"/>
      <c r="H213" s="209"/>
      <c r="I213" s="18">
        <f>I214+I215+I216+I217</f>
        <v>1607000</v>
      </c>
      <c r="J213" s="18">
        <f t="shared" ref="J213:O213" si="108">J214+J215+J216+J217</f>
        <v>0</v>
      </c>
      <c r="K213" s="18">
        <f t="shared" si="108"/>
        <v>0</v>
      </c>
      <c r="L213" s="18">
        <f t="shared" si="108"/>
        <v>1607000</v>
      </c>
      <c r="M213" s="18">
        <f t="shared" si="108"/>
        <v>0</v>
      </c>
      <c r="N213" s="18">
        <f t="shared" si="108"/>
        <v>0</v>
      </c>
      <c r="O213" s="18">
        <f t="shared" si="108"/>
        <v>0</v>
      </c>
    </row>
    <row r="214" spans="1:15" ht="15.75" x14ac:dyDescent="0.25">
      <c r="A214" s="62">
        <v>189</v>
      </c>
      <c r="B214" s="32" t="s">
        <v>5</v>
      </c>
      <c r="C214" s="32"/>
      <c r="D214" s="32"/>
      <c r="E214" s="28">
        <v>0</v>
      </c>
      <c r="F214" s="28">
        <v>0</v>
      </c>
      <c r="G214" s="209"/>
      <c r="H214" s="209"/>
      <c r="I214" s="18">
        <f>J214+K214+L214+M214+N214+O214</f>
        <v>0</v>
      </c>
      <c r="J214" s="28">
        <v>0</v>
      </c>
      <c r="K214" s="29">
        <v>0</v>
      </c>
      <c r="L214" s="29">
        <v>0</v>
      </c>
      <c r="M214" s="29">
        <v>0</v>
      </c>
      <c r="N214" s="57">
        <v>0</v>
      </c>
      <c r="O214" s="87">
        <v>0</v>
      </c>
    </row>
    <row r="215" spans="1:15" ht="16.5" thickBot="1" x14ac:dyDescent="0.3">
      <c r="A215" s="70">
        <v>190</v>
      </c>
      <c r="B215" s="10" t="s">
        <v>0</v>
      </c>
      <c r="C215" s="10"/>
      <c r="D215" s="10"/>
      <c r="E215" s="18">
        <f>SUM(I215)</f>
        <v>0</v>
      </c>
      <c r="F215" s="18">
        <f>SUM(I215)</f>
        <v>0</v>
      </c>
      <c r="G215" s="209"/>
      <c r="H215" s="209"/>
      <c r="I215" s="18">
        <f t="shared" ref="I215:I217" si="109">J215+K215+L215+M215+N215+O215</f>
        <v>0</v>
      </c>
      <c r="J215" s="28">
        <v>0</v>
      </c>
      <c r="K215" s="29">
        <v>0</v>
      </c>
      <c r="L215" s="29">
        <v>0</v>
      </c>
      <c r="M215" s="29">
        <v>0</v>
      </c>
      <c r="N215" s="57">
        <v>0</v>
      </c>
      <c r="O215" s="87">
        <v>0</v>
      </c>
    </row>
    <row r="216" spans="1:15" ht="15.75" x14ac:dyDescent="0.25">
      <c r="A216" s="62">
        <v>191</v>
      </c>
      <c r="B216" s="10" t="s">
        <v>1</v>
      </c>
      <c r="C216" s="10"/>
      <c r="D216" s="10"/>
      <c r="E216" s="18">
        <f>SUM(I216)</f>
        <v>1000000</v>
      </c>
      <c r="F216" s="18">
        <f>SUM(I216)</f>
        <v>1000000</v>
      </c>
      <c r="G216" s="209"/>
      <c r="H216" s="209"/>
      <c r="I216" s="18">
        <f t="shared" si="109"/>
        <v>1000000</v>
      </c>
      <c r="J216" s="33">
        <v>0</v>
      </c>
      <c r="K216" s="18">
        <v>0</v>
      </c>
      <c r="L216" s="29">
        <v>1000000</v>
      </c>
      <c r="M216" s="29">
        <v>0</v>
      </c>
      <c r="N216" s="57">
        <v>0</v>
      </c>
      <c r="O216" s="87">
        <v>0</v>
      </c>
    </row>
    <row r="217" spans="1:15" ht="16.5" thickBot="1" x14ac:dyDescent="0.3">
      <c r="A217" s="70">
        <v>192</v>
      </c>
      <c r="B217" s="104" t="s">
        <v>6</v>
      </c>
      <c r="C217" s="104"/>
      <c r="D217" s="104"/>
      <c r="E217" s="106">
        <f>F217</f>
        <v>607000</v>
      </c>
      <c r="F217" s="106">
        <f>I217</f>
        <v>607000</v>
      </c>
      <c r="G217" s="209"/>
      <c r="H217" s="209"/>
      <c r="I217" s="18">
        <f t="shared" si="109"/>
        <v>607000</v>
      </c>
      <c r="J217" s="106">
        <v>0</v>
      </c>
      <c r="K217" s="80">
        <v>0</v>
      </c>
      <c r="L217" s="80">
        <v>607000</v>
      </c>
      <c r="M217" s="80">
        <v>0</v>
      </c>
      <c r="N217" s="94">
        <v>0</v>
      </c>
      <c r="O217" s="95">
        <v>0</v>
      </c>
    </row>
    <row r="218" spans="1:15" ht="78.75" x14ac:dyDescent="0.25">
      <c r="A218" s="62">
        <v>193</v>
      </c>
      <c r="B218" s="100" t="s">
        <v>163</v>
      </c>
      <c r="C218" s="101" t="s">
        <v>22</v>
      </c>
      <c r="D218" s="101"/>
      <c r="E218" s="65">
        <f>E219</f>
        <v>12000000</v>
      </c>
      <c r="F218" s="65">
        <f>F219</f>
        <v>12000000</v>
      </c>
      <c r="G218" s="208">
        <v>2021</v>
      </c>
      <c r="H218" s="208">
        <v>2021</v>
      </c>
      <c r="I218" s="102">
        <f>I220+I221+I222+I223</f>
        <v>12000000</v>
      </c>
      <c r="J218" s="103">
        <f>J220+J221+J222+J223</f>
        <v>0</v>
      </c>
      <c r="K218" s="69">
        <f>K220+K221+K222+K223</f>
        <v>0</v>
      </c>
      <c r="L218" s="69">
        <f>L220+L221+L222+L223</f>
        <v>12000000</v>
      </c>
      <c r="M218" s="69">
        <f>M220+M221+M222+M223</f>
        <v>0</v>
      </c>
      <c r="N218" s="90">
        <v>0</v>
      </c>
      <c r="O218" s="91">
        <v>0</v>
      </c>
    </row>
    <row r="219" spans="1:15" ht="16.5" thickBot="1" x14ac:dyDescent="0.3">
      <c r="A219" s="70">
        <v>194</v>
      </c>
      <c r="B219" s="9" t="s">
        <v>113</v>
      </c>
      <c r="C219" s="9"/>
      <c r="D219" s="9"/>
      <c r="E219" s="12">
        <f>I219</f>
        <v>12000000</v>
      </c>
      <c r="F219" s="12">
        <f>I219</f>
        <v>12000000</v>
      </c>
      <c r="G219" s="209"/>
      <c r="H219" s="209"/>
      <c r="I219" s="18">
        <f>J219+K219+L219+M219+N219+O219</f>
        <v>12000000</v>
      </c>
      <c r="J219" s="28">
        <f>J220+J221+J222+J223</f>
        <v>0</v>
      </c>
      <c r="K219" s="28">
        <f t="shared" ref="K219:O219" si="110">K220+K221+K222+K223</f>
        <v>0</v>
      </c>
      <c r="L219" s="28">
        <f t="shared" si="110"/>
        <v>12000000</v>
      </c>
      <c r="M219" s="28">
        <f t="shared" si="110"/>
        <v>0</v>
      </c>
      <c r="N219" s="28">
        <f t="shared" si="110"/>
        <v>0</v>
      </c>
      <c r="O219" s="28">
        <f t="shared" si="110"/>
        <v>0</v>
      </c>
    </row>
    <row r="220" spans="1:15" ht="15.75" x14ac:dyDescent="0.25">
      <c r="A220" s="62">
        <v>195</v>
      </c>
      <c r="B220" s="32" t="s">
        <v>5</v>
      </c>
      <c r="C220" s="32"/>
      <c r="D220" s="32"/>
      <c r="E220" s="18">
        <f t="shared" ref="E220:E223" si="111">I220</f>
        <v>0</v>
      </c>
      <c r="F220" s="18">
        <f t="shared" ref="F220:F223" si="112">I220</f>
        <v>0</v>
      </c>
      <c r="G220" s="209"/>
      <c r="H220" s="209"/>
      <c r="I220" s="18">
        <f t="shared" ref="I220:I223" si="113">J220+K220+L220+M220+N220+O220</f>
        <v>0</v>
      </c>
      <c r="J220" s="28">
        <v>0</v>
      </c>
      <c r="K220" s="29">
        <v>0</v>
      </c>
      <c r="L220" s="29">
        <v>0</v>
      </c>
      <c r="M220" s="29">
        <v>0</v>
      </c>
      <c r="N220" s="57">
        <v>0</v>
      </c>
      <c r="O220" s="87">
        <v>0</v>
      </c>
    </row>
    <row r="221" spans="1:15" ht="16.5" thickBot="1" x14ac:dyDescent="0.3">
      <c r="A221" s="70">
        <v>196</v>
      </c>
      <c r="B221" s="10" t="s">
        <v>0</v>
      </c>
      <c r="C221" s="10"/>
      <c r="D221" s="10"/>
      <c r="E221" s="18">
        <f t="shared" si="111"/>
        <v>0</v>
      </c>
      <c r="F221" s="18">
        <f t="shared" si="112"/>
        <v>0</v>
      </c>
      <c r="G221" s="209"/>
      <c r="H221" s="209"/>
      <c r="I221" s="18">
        <f t="shared" si="113"/>
        <v>0</v>
      </c>
      <c r="J221" s="28">
        <v>0</v>
      </c>
      <c r="K221" s="29">
        <v>0</v>
      </c>
      <c r="L221" s="29">
        <v>0</v>
      </c>
      <c r="M221" s="29">
        <v>0</v>
      </c>
      <c r="N221" s="57">
        <v>0</v>
      </c>
      <c r="O221" s="87">
        <v>0</v>
      </c>
    </row>
    <row r="222" spans="1:15" ht="15.75" x14ac:dyDescent="0.25">
      <c r="A222" s="62">
        <v>197</v>
      </c>
      <c r="B222" s="10" t="s">
        <v>1</v>
      </c>
      <c r="C222" s="10"/>
      <c r="D222" s="10"/>
      <c r="E222" s="18">
        <f t="shared" si="111"/>
        <v>0</v>
      </c>
      <c r="F222" s="18">
        <f t="shared" si="112"/>
        <v>0</v>
      </c>
      <c r="G222" s="209"/>
      <c r="H222" s="209"/>
      <c r="I222" s="18">
        <f t="shared" si="113"/>
        <v>0</v>
      </c>
      <c r="J222" s="33">
        <v>0</v>
      </c>
      <c r="K222" s="18">
        <v>0</v>
      </c>
      <c r="L222" s="29">
        <v>0</v>
      </c>
      <c r="M222" s="29">
        <v>0</v>
      </c>
      <c r="N222" s="57">
        <v>0</v>
      </c>
      <c r="O222" s="87">
        <v>0</v>
      </c>
    </row>
    <row r="223" spans="1:15" ht="16.5" thickBot="1" x14ac:dyDescent="0.3">
      <c r="A223" s="70">
        <v>198</v>
      </c>
      <c r="B223" s="104" t="s">
        <v>6</v>
      </c>
      <c r="C223" s="104"/>
      <c r="D223" s="104"/>
      <c r="E223" s="18">
        <f t="shared" si="111"/>
        <v>12000000</v>
      </c>
      <c r="F223" s="18">
        <f t="shared" si="112"/>
        <v>12000000</v>
      </c>
      <c r="G223" s="209"/>
      <c r="H223" s="209"/>
      <c r="I223" s="18">
        <f t="shared" si="113"/>
        <v>12000000</v>
      </c>
      <c r="J223" s="106">
        <v>0</v>
      </c>
      <c r="K223" s="80">
        <v>0</v>
      </c>
      <c r="L223" s="80">
        <v>12000000</v>
      </c>
      <c r="M223" s="80">
        <v>0</v>
      </c>
      <c r="N223" s="94">
        <v>0</v>
      </c>
      <c r="O223" s="95">
        <v>0</v>
      </c>
    </row>
    <row r="224" spans="1:15" ht="78.75" x14ac:dyDescent="0.25">
      <c r="A224" s="62">
        <v>199</v>
      </c>
      <c r="B224" s="100" t="s">
        <v>164</v>
      </c>
      <c r="C224" s="101" t="s">
        <v>91</v>
      </c>
      <c r="D224" s="101"/>
      <c r="E224" s="65">
        <f>E225</f>
        <v>12000000</v>
      </c>
      <c r="F224" s="65">
        <f>F225</f>
        <v>12000000</v>
      </c>
      <c r="G224" s="208">
        <v>2021</v>
      </c>
      <c r="H224" s="208">
        <v>2021</v>
      </c>
      <c r="I224" s="102">
        <f>I226+I227+I228+I229</f>
        <v>12000000</v>
      </c>
      <c r="J224" s="103">
        <f>J226+J227+J228+J229</f>
        <v>0</v>
      </c>
      <c r="K224" s="69">
        <f>K226+K227+K228+K229</f>
        <v>0</v>
      </c>
      <c r="L224" s="69">
        <f>L226+L227+L228+L229</f>
        <v>12000000</v>
      </c>
      <c r="M224" s="69">
        <f>M226+M227+M228+M229</f>
        <v>0</v>
      </c>
      <c r="N224" s="90">
        <v>0</v>
      </c>
      <c r="O224" s="91">
        <v>0</v>
      </c>
    </row>
    <row r="225" spans="1:15" ht="16.5" thickBot="1" x14ac:dyDescent="0.3">
      <c r="A225" s="70">
        <v>200</v>
      </c>
      <c r="B225" s="9" t="s">
        <v>114</v>
      </c>
      <c r="C225" s="9"/>
      <c r="D225" s="9"/>
      <c r="E225" s="12">
        <f>I225</f>
        <v>12000000</v>
      </c>
      <c r="F225" s="12">
        <f>I225</f>
        <v>12000000</v>
      </c>
      <c r="G225" s="209"/>
      <c r="H225" s="209"/>
      <c r="I225" s="18">
        <f>J225+K225+L225+M225+N225+O225</f>
        <v>12000000</v>
      </c>
      <c r="J225" s="28">
        <f>J226+J227+J228+J229</f>
        <v>0</v>
      </c>
      <c r="K225" s="28">
        <f t="shared" ref="K225" si="114">K226+K227+K228+K229</f>
        <v>0</v>
      </c>
      <c r="L225" s="28">
        <f t="shared" ref="L225" si="115">L226+L227+L228+L229</f>
        <v>12000000</v>
      </c>
      <c r="M225" s="28">
        <f t="shared" ref="M225" si="116">M226+M227+M228+M229</f>
        <v>0</v>
      </c>
      <c r="N225" s="28">
        <f t="shared" ref="N225" si="117">N226+N227+N228+N229</f>
        <v>0</v>
      </c>
      <c r="O225" s="28">
        <f t="shared" ref="O225" si="118">O226+O227+O228+O229</f>
        <v>0</v>
      </c>
    </row>
    <row r="226" spans="1:15" ht="15.75" x14ac:dyDescent="0.25">
      <c r="A226" s="62">
        <v>201</v>
      </c>
      <c r="B226" s="32" t="s">
        <v>5</v>
      </c>
      <c r="C226" s="32"/>
      <c r="D226" s="32"/>
      <c r="E226" s="18">
        <f t="shared" ref="E226:E229" si="119">I226</f>
        <v>0</v>
      </c>
      <c r="F226" s="18">
        <f t="shared" ref="F226:F229" si="120">I226</f>
        <v>0</v>
      </c>
      <c r="G226" s="209"/>
      <c r="H226" s="209"/>
      <c r="I226" s="18">
        <f t="shared" ref="I226:I229" si="121">J226+K226+L226+M226+N226+O226</f>
        <v>0</v>
      </c>
      <c r="J226" s="28">
        <v>0</v>
      </c>
      <c r="K226" s="29">
        <v>0</v>
      </c>
      <c r="L226" s="29">
        <v>0</v>
      </c>
      <c r="M226" s="29">
        <v>0</v>
      </c>
      <c r="N226" s="57">
        <v>0</v>
      </c>
      <c r="O226" s="87">
        <v>0</v>
      </c>
    </row>
    <row r="227" spans="1:15" ht="16.5" thickBot="1" x14ac:dyDescent="0.3">
      <c r="A227" s="70">
        <v>202</v>
      </c>
      <c r="B227" s="10" t="s">
        <v>0</v>
      </c>
      <c r="C227" s="10"/>
      <c r="D227" s="10"/>
      <c r="E227" s="18">
        <f t="shared" si="119"/>
        <v>0</v>
      </c>
      <c r="F227" s="18">
        <f t="shared" si="120"/>
        <v>0</v>
      </c>
      <c r="G227" s="209"/>
      <c r="H227" s="209"/>
      <c r="I227" s="18">
        <f t="shared" si="121"/>
        <v>0</v>
      </c>
      <c r="J227" s="28">
        <v>0</v>
      </c>
      <c r="K227" s="29">
        <v>0</v>
      </c>
      <c r="L227" s="29">
        <v>0</v>
      </c>
      <c r="M227" s="29">
        <v>0</v>
      </c>
      <c r="N227" s="57">
        <v>0</v>
      </c>
      <c r="O227" s="87">
        <v>0</v>
      </c>
    </row>
    <row r="228" spans="1:15" ht="15.75" x14ac:dyDescent="0.25">
      <c r="A228" s="62">
        <v>203</v>
      </c>
      <c r="B228" s="10" t="s">
        <v>1</v>
      </c>
      <c r="C228" s="10"/>
      <c r="D228" s="10"/>
      <c r="E228" s="18">
        <f t="shared" si="119"/>
        <v>0</v>
      </c>
      <c r="F228" s="18">
        <f t="shared" si="120"/>
        <v>0</v>
      </c>
      <c r="G228" s="209"/>
      <c r="H228" s="209"/>
      <c r="I228" s="18">
        <f t="shared" si="121"/>
        <v>0</v>
      </c>
      <c r="J228" s="33">
        <v>0</v>
      </c>
      <c r="K228" s="18">
        <v>0</v>
      </c>
      <c r="L228" s="29">
        <v>0</v>
      </c>
      <c r="M228" s="29">
        <v>0</v>
      </c>
      <c r="N228" s="57">
        <v>0</v>
      </c>
      <c r="O228" s="87">
        <v>0</v>
      </c>
    </row>
    <row r="229" spans="1:15" ht="16.5" thickBot="1" x14ac:dyDescent="0.3">
      <c r="A229" s="70">
        <v>204</v>
      </c>
      <c r="B229" s="104" t="s">
        <v>6</v>
      </c>
      <c r="C229" s="104"/>
      <c r="D229" s="104"/>
      <c r="E229" s="18">
        <f t="shared" si="119"/>
        <v>12000000</v>
      </c>
      <c r="F229" s="18">
        <f t="shared" si="120"/>
        <v>12000000</v>
      </c>
      <c r="G229" s="209"/>
      <c r="H229" s="209"/>
      <c r="I229" s="18">
        <f t="shared" si="121"/>
        <v>12000000</v>
      </c>
      <c r="J229" s="106">
        <v>0</v>
      </c>
      <c r="K229" s="80">
        <v>0</v>
      </c>
      <c r="L229" s="80">
        <v>12000000</v>
      </c>
      <c r="M229" s="80">
        <v>0</v>
      </c>
      <c r="N229" s="94">
        <v>0</v>
      </c>
      <c r="O229" s="95">
        <v>0</v>
      </c>
    </row>
    <row r="230" spans="1:15" ht="110.25" x14ac:dyDescent="0.25">
      <c r="A230" s="62">
        <v>205</v>
      </c>
      <c r="B230" s="100" t="s">
        <v>165</v>
      </c>
      <c r="C230" s="101" t="s">
        <v>91</v>
      </c>
      <c r="D230" s="101"/>
      <c r="E230" s="65">
        <f>E231</f>
        <v>2500000</v>
      </c>
      <c r="F230" s="65">
        <f>F231</f>
        <v>2500000</v>
      </c>
      <c r="G230" s="208">
        <v>2021</v>
      </c>
      <c r="H230" s="208">
        <v>2021</v>
      </c>
      <c r="I230" s="102">
        <f>I232+I233+I234+I235</f>
        <v>2500000</v>
      </c>
      <c r="J230" s="103">
        <f>J232+J233+J234+J235</f>
        <v>0</v>
      </c>
      <c r="K230" s="69">
        <f>K232+K233+K234+K235</f>
        <v>0</v>
      </c>
      <c r="L230" s="69">
        <f>L232+L233+L234+L235</f>
        <v>2500000</v>
      </c>
      <c r="M230" s="69">
        <f>M232+M233+M234+M235</f>
        <v>0</v>
      </c>
      <c r="N230" s="90">
        <v>0</v>
      </c>
      <c r="O230" s="91">
        <v>0</v>
      </c>
    </row>
    <row r="231" spans="1:15" ht="16.5" thickBot="1" x14ac:dyDescent="0.3">
      <c r="A231" s="70">
        <v>206</v>
      </c>
      <c r="B231" s="9" t="s">
        <v>115</v>
      </c>
      <c r="C231" s="9"/>
      <c r="D231" s="9"/>
      <c r="E231" s="12">
        <f>I231</f>
        <v>2500000</v>
      </c>
      <c r="F231" s="12">
        <f>I231</f>
        <v>2500000</v>
      </c>
      <c r="G231" s="209"/>
      <c r="H231" s="209"/>
      <c r="I231" s="18">
        <f>J231+K231+L231+M231+N231+O231</f>
        <v>2500000</v>
      </c>
      <c r="J231" s="28">
        <f>J232+J233+J234+J235</f>
        <v>0</v>
      </c>
      <c r="K231" s="28">
        <f t="shared" ref="K231" si="122">K232+K233+K234+K235</f>
        <v>0</v>
      </c>
      <c r="L231" s="28">
        <f t="shared" ref="L231" si="123">L232+L233+L234+L235</f>
        <v>2500000</v>
      </c>
      <c r="M231" s="28">
        <f t="shared" ref="M231" si="124">M232+M233+M234+M235</f>
        <v>0</v>
      </c>
      <c r="N231" s="28">
        <f t="shared" ref="N231" si="125">N232+N233+N234+N235</f>
        <v>0</v>
      </c>
      <c r="O231" s="28">
        <f t="shared" ref="O231" si="126">O232+O233+O234+O235</f>
        <v>0</v>
      </c>
    </row>
    <row r="232" spans="1:15" ht="15.75" x14ac:dyDescent="0.25">
      <c r="A232" s="62">
        <v>207</v>
      </c>
      <c r="B232" s="32" t="s">
        <v>5</v>
      </c>
      <c r="C232" s="32"/>
      <c r="D232" s="32"/>
      <c r="E232" s="18">
        <f t="shared" ref="E232:E235" si="127">I232</f>
        <v>0</v>
      </c>
      <c r="F232" s="18">
        <f t="shared" ref="F232:F235" si="128">I232</f>
        <v>0</v>
      </c>
      <c r="G232" s="209"/>
      <c r="H232" s="209"/>
      <c r="I232" s="18">
        <f t="shared" ref="I232:I235" si="129">J232+K232+L232+M232+N232+O232</f>
        <v>0</v>
      </c>
      <c r="J232" s="28">
        <v>0</v>
      </c>
      <c r="K232" s="29">
        <v>0</v>
      </c>
      <c r="L232" s="29">
        <v>0</v>
      </c>
      <c r="M232" s="29">
        <v>0</v>
      </c>
      <c r="N232" s="57">
        <v>0</v>
      </c>
      <c r="O232" s="87">
        <v>0</v>
      </c>
    </row>
    <row r="233" spans="1:15" ht="16.5" thickBot="1" x14ac:dyDescent="0.3">
      <c r="A233" s="70">
        <v>208</v>
      </c>
      <c r="B233" s="10" t="s">
        <v>0</v>
      </c>
      <c r="C233" s="10"/>
      <c r="D233" s="10"/>
      <c r="E233" s="18">
        <f t="shared" si="127"/>
        <v>0</v>
      </c>
      <c r="F233" s="18">
        <f t="shared" si="128"/>
        <v>0</v>
      </c>
      <c r="G233" s="209"/>
      <c r="H233" s="209"/>
      <c r="I233" s="18">
        <f t="shared" si="129"/>
        <v>0</v>
      </c>
      <c r="J233" s="28">
        <v>0</v>
      </c>
      <c r="K233" s="29">
        <v>0</v>
      </c>
      <c r="L233" s="29">
        <v>0</v>
      </c>
      <c r="M233" s="29">
        <v>0</v>
      </c>
      <c r="N233" s="57">
        <v>0</v>
      </c>
      <c r="O233" s="87">
        <v>0</v>
      </c>
    </row>
    <row r="234" spans="1:15" ht="15.75" x14ac:dyDescent="0.25">
      <c r="A234" s="62">
        <v>209</v>
      </c>
      <c r="B234" s="10" t="s">
        <v>1</v>
      </c>
      <c r="C234" s="10"/>
      <c r="D234" s="10"/>
      <c r="E234" s="18">
        <f t="shared" si="127"/>
        <v>2500000</v>
      </c>
      <c r="F234" s="18">
        <f t="shared" si="128"/>
        <v>2500000</v>
      </c>
      <c r="G234" s="209"/>
      <c r="H234" s="209"/>
      <c r="I234" s="18">
        <f t="shared" si="129"/>
        <v>2500000</v>
      </c>
      <c r="J234" s="33">
        <v>0</v>
      </c>
      <c r="K234" s="18">
        <v>0</v>
      </c>
      <c r="L234" s="29">
        <v>2500000</v>
      </c>
      <c r="M234" s="29">
        <v>0</v>
      </c>
      <c r="N234" s="57">
        <v>0</v>
      </c>
      <c r="O234" s="87">
        <v>0</v>
      </c>
    </row>
    <row r="235" spans="1:15" ht="16.5" thickBot="1" x14ac:dyDescent="0.3">
      <c r="A235" s="70">
        <v>210</v>
      </c>
      <c r="B235" s="104" t="s">
        <v>6</v>
      </c>
      <c r="C235" s="104"/>
      <c r="D235" s="104"/>
      <c r="E235" s="18">
        <f t="shared" si="127"/>
        <v>0</v>
      </c>
      <c r="F235" s="18">
        <f t="shared" si="128"/>
        <v>0</v>
      </c>
      <c r="G235" s="209"/>
      <c r="H235" s="209"/>
      <c r="I235" s="18">
        <f t="shared" si="129"/>
        <v>0</v>
      </c>
      <c r="J235" s="106">
        <v>0</v>
      </c>
      <c r="K235" s="80">
        <v>0</v>
      </c>
      <c r="L235" s="80"/>
      <c r="M235" s="80">
        <v>0</v>
      </c>
      <c r="N235" s="94">
        <v>0</v>
      </c>
      <c r="O235" s="95">
        <v>0</v>
      </c>
    </row>
    <row r="236" spans="1:15" ht="94.5" x14ac:dyDescent="0.25">
      <c r="A236" s="62">
        <v>211</v>
      </c>
      <c r="B236" s="100" t="s">
        <v>166</v>
      </c>
      <c r="C236" s="101" t="s">
        <v>82</v>
      </c>
      <c r="D236" s="101"/>
      <c r="E236" s="65">
        <f>E237</f>
        <v>2000000</v>
      </c>
      <c r="F236" s="65">
        <f>F237</f>
        <v>2000000</v>
      </c>
      <c r="G236" s="208">
        <v>2021</v>
      </c>
      <c r="H236" s="208">
        <v>2021</v>
      </c>
      <c r="I236" s="102">
        <f>I238+I239+I240+I241</f>
        <v>2000000</v>
      </c>
      <c r="J236" s="103">
        <f>J238+J239+J240+J241</f>
        <v>0</v>
      </c>
      <c r="K236" s="102">
        <f>K238+K239+K240+K241</f>
        <v>0</v>
      </c>
      <c r="L236" s="102">
        <f>L238+L239+L240+L241</f>
        <v>2000000</v>
      </c>
      <c r="M236" s="102">
        <f>M238+M239+M240+M241</f>
        <v>0</v>
      </c>
      <c r="N236" s="138">
        <v>0</v>
      </c>
      <c r="O236" s="133">
        <v>0</v>
      </c>
    </row>
    <row r="237" spans="1:15" ht="16.5" thickBot="1" x14ac:dyDescent="0.3">
      <c r="A237" s="70">
        <v>212</v>
      </c>
      <c r="B237" s="9" t="s">
        <v>116</v>
      </c>
      <c r="C237" s="9"/>
      <c r="D237" s="9"/>
      <c r="E237" s="12">
        <f>I237</f>
        <v>2000000</v>
      </c>
      <c r="F237" s="12">
        <f>I237</f>
        <v>2000000</v>
      </c>
      <c r="G237" s="209"/>
      <c r="H237" s="209"/>
      <c r="I237" s="18">
        <f>J237+K237+L237+M237+N237+O237</f>
        <v>2000000</v>
      </c>
      <c r="J237" s="28">
        <f t="shared" ref="J237:O237" si="130">J238+J239+J240+J241</f>
        <v>0</v>
      </c>
      <c r="K237" s="28">
        <f t="shared" si="130"/>
        <v>0</v>
      </c>
      <c r="L237" s="28">
        <f t="shared" si="130"/>
        <v>2000000</v>
      </c>
      <c r="M237" s="28">
        <f t="shared" si="130"/>
        <v>0</v>
      </c>
      <c r="N237" s="28">
        <f t="shared" si="130"/>
        <v>0</v>
      </c>
      <c r="O237" s="28">
        <f t="shared" si="130"/>
        <v>0</v>
      </c>
    </row>
    <row r="238" spans="1:15" ht="15.75" x14ac:dyDescent="0.25">
      <c r="A238" s="62">
        <v>213</v>
      </c>
      <c r="B238" s="32" t="s">
        <v>5</v>
      </c>
      <c r="C238" s="32"/>
      <c r="D238" s="32"/>
      <c r="E238" s="18">
        <f t="shared" ref="E238:E241" si="131">I238</f>
        <v>0</v>
      </c>
      <c r="F238" s="18">
        <f t="shared" ref="F238:F241" si="132">I238</f>
        <v>0</v>
      </c>
      <c r="G238" s="209"/>
      <c r="H238" s="209"/>
      <c r="I238" s="18">
        <f t="shared" ref="I238:I241" si="133">J238+K238+L238+M238+N238+O238</f>
        <v>0</v>
      </c>
      <c r="J238" s="28">
        <v>0</v>
      </c>
      <c r="K238" s="18">
        <v>0</v>
      </c>
      <c r="L238" s="18">
        <v>0</v>
      </c>
      <c r="M238" s="18">
        <v>0</v>
      </c>
      <c r="N238" s="139">
        <v>0</v>
      </c>
      <c r="O238" s="135">
        <v>0</v>
      </c>
    </row>
    <row r="239" spans="1:15" ht="16.5" thickBot="1" x14ac:dyDescent="0.3">
      <c r="A239" s="70">
        <v>214</v>
      </c>
      <c r="B239" s="10" t="s">
        <v>0</v>
      </c>
      <c r="C239" s="10"/>
      <c r="D239" s="10"/>
      <c r="E239" s="18">
        <f t="shared" si="131"/>
        <v>0</v>
      </c>
      <c r="F239" s="18">
        <f t="shared" si="132"/>
        <v>0</v>
      </c>
      <c r="G239" s="209"/>
      <c r="H239" s="209"/>
      <c r="I239" s="18">
        <f t="shared" si="133"/>
        <v>0</v>
      </c>
      <c r="J239" s="28">
        <v>0</v>
      </c>
      <c r="K239" s="18">
        <v>0</v>
      </c>
      <c r="L239" s="18">
        <v>0</v>
      </c>
      <c r="M239" s="18">
        <v>0</v>
      </c>
      <c r="N239" s="139">
        <v>0</v>
      </c>
      <c r="O239" s="135">
        <v>0</v>
      </c>
    </row>
    <row r="240" spans="1:15" ht="15.75" x14ac:dyDescent="0.25">
      <c r="A240" s="62">
        <v>215</v>
      </c>
      <c r="B240" s="10" t="s">
        <v>1</v>
      </c>
      <c r="C240" s="10"/>
      <c r="D240" s="10"/>
      <c r="E240" s="18">
        <f t="shared" si="131"/>
        <v>0</v>
      </c>
      <c r="F240" s="18">
        <f t="shared" si="132"/>
        <v>0</v>
      </c>
      <c r="G240" s="209"/>
      <c r="H240" s="209"/>
      <c r="I240" s="18">
        <f t="shared" si="133"/>
        <v>0</v>
      </c>
      <c r="J240" s="33">
        <v>0</v>
      </c>
      <c r="K240" s="18">
        <v>0</v>
      </c>
      <c r="L240" s="18">
        <v>0</v>
      </c>
      <c r="M240" s="18">
        <v>0</v>
      </c>
      <c r="N240" s="139">
        <v>0</v>
      </c>
      <c r="O240" s="135">
        <v>0</v>
      </c>
    </row>
    <row r="241" spans="1:15" ht="16.5" thickBot="1" x14ac:dyDescent="0.3">
      <c r="A241" s="70">
        <v>216</v>
      </c>
      <c r="B241" s="104" t="s">
        <v>6</v>
      </c>
      <c r="C241" s="104"/>
      <c r="D241" s="104"/>
      <c r="E241" s="18">
        <f t="shared" si="131"/>
        <v>2000000</v>
      </c>
      <c r="F241" s="18">
        <f t="shared" si="132"/>
        <v>2000000</v>
      </c>
      <c r="G241" s="209"/>
      <c r="H241" s="209"/>
      <c r="I241" s="18">
        <f t="shared" si="133"/>
        <v>2000000</v>
      </c>
      <c r="J241" s="106">
        <v>0</v>
      </c>
      <c r="K241" s="105">
        <v>0</v>
      </c>
      <c r="L241" s="105">
        <v>2000000</v>
      </c>
      <c r="M241" s="105">
        <v>0</v>
      </c>
      <c r="N241" s="140">
        <v>0</v>
      </c>
      <c r="O241" s="137">
        <v>0</v>
      </c>
    </row>
    <row r="242" spans="1:15" ht="78.75" x14ac:dyDescent="0.25">
      <c r="A242" s="62">
        <v>211</v>
      </c>
      <c r="B242" s="100" t="s">
        <v>168</v>
      </c>
      <c r="C242" s="101" t="s">
        <v>167</v>
      </c>
      <c r="D242" s="101"/>
      <c r="E242" s="65">
        <f>E243</f>
        <v>500000</v>
      </c>
      <c r="F242" s="65">
        <f>F243</f>
        <v>500000</v>
      </c>
      <c r="G242" s="208">
        <v>2021</v>
      </c>
      <c r="H242" s="208">
        <v>2021</v>
      </c>
      <c r="I242" s="102">
        <f>I244+I245+I246+I247</f>
        <v>500000</v>
      </c>
      <c r="J242" s="103">
        <f>J244+J245+J246+J247</f>
        <v>0</v>
      </c>
      <c r="K242" s="102">
        <f>K244+K245+K246+K247</f>
        <v>0</v>
      </c>
      <c r="L242" s="102">
        <f>L244+L245+L246+L247</f>
        <v>500000</v>
      </c>
      <c r="M242" s="102">
        <f>M244+M245+M246+M247</f>
        <v>0</v>
      </c>
      <c r="N242" s="138">
        <v>0</v>
      </c>
      <c r="O242" s="133">
        <v>0</v>
      </c>
    </row>
    <row r="243" spans="1:15" ht="16.5" thickBot="1" x14ac:dyDescent="0.3">
      <c r="A243" s="70">
        <v>212</v>
      </c>
      <c r="B243" s="9" t="s">
        <v>117</v>
      </c>
      <c r="C243" s="9"/>
      <c r="D243" s="9"/>
      <c r="E243" s="12">
        <f>I243</f>
        <v>500000</v>
      </c>
      <c r="F243" s="12">
        <f>I243</f>
        <v>500000</v>
      </c>
      <c r="G243" s="209"/>
      <c r="H243" s="209"/>
      <c r="I243" s="18">
        <f>J243+K243+L243+M243+N243+O243</f>
        <v>500000</v>
      </c>
      <c r="J243" s="28">
        <f t="shared" ref="J243:O243" si="134">J244+J245+J246+J247</f>
        <v>0</v>
      </c>
      <c r="K243" s="28">
        <f t="shared" si="134"/>
        <v>0</v>
      </c>
      <c r="L243" s="28">
        <f t="shared" si="134"/>
        <v>500000</v>
      </c>
      <c r="M243" s="28">
        <f t="shared" si="134"/>
        <v>0</v>
      </c>
      <c r="N243" s="28">
        <f t="shared" si="134"/>
        <v>0</v>
      </c>
      <c r="O243" s="28">
        <f t="shared" si="134"/>
        <v>0</v>
      </c>
    </row>
    <row r="244" spans="1:15" ht="15.75" x14ac:dyDescent="0.25">
      <c r="A244" s="62">
        <v>213</v>
      </c>
      <c r="B244" s="32" t="s">
        <v>5</v>
      </c>
      <c r="C244" s="32"/>
      <c r="D244" s="32"/>
      <c r="E244" s="18">
        <f t="shared" ref="E244:E247" si="135">I244</f>
        <v>0</v>
      </c>
      <c r="F244" s="18">
        <f t="shared" ref="F244:F247" si="136">I244</f>
        <v>0</v>
      </c>
      <c r="G244" s="209"/>
      <c r="H244" s="209"/>
      <c r="I244" s="18">
        <f t="shared" ref="I244:I247" si="137">J244+K244+L244+M244+N244+O244</f>
        <v>0</v>
      </c>
      <c r="J244" s="28">
        <v>0</v>
      </c>
      <c r="K244" s="18">
        <v>0</v>
      </c>
      <c r="L244" s="18">
        <v>0</v>
      </c>
      <c r="M244" s="18">
        <v>0</v>
      </c>
      <c r="N244" s="139">
        <v>0</v>
      </c>
      <c r="O244" s="135">
        <v>0</v>
      </c>
    </row>
    <row r="245" spans="1:15" ht="16.5" thickBot="1" x14ac:dyDescent="0.3">
      <c r="A245" s="70">
        <v>214</v>
      </c>
      <c r="B245" s="10" t="s">
        <v>0</v>
      </c>
      <c r="C245" s="10"/>
      <c r="D245" s="10"/>
      <c r="E245" s="18">
        <f t="shared" si="135"/>
        <v>0</v>
      </c>
      <c r="F245" s="18">
        <f t="shared" si="136"/>
        <v>0</v>
      </c>
      <c r="G245" s="209"/>
      <c r="H245" s="209"/>
      <c r="I245" s="18">
        <f t="shared" si="137"/>
        <v>0</v>
      </c>
      <c r="J245" s="28">
        <v>0</v>
      </c>
      <c r="K245" s="18">
        <v>0</v>
      </c>
      <c r="L245" s="18">
        <v>0</v>
      </c>
      <c r="M245" s="18">
        <v>0</v>
      </c>
      <c r="N245" s="139">
        <v>0</v>
      </c>
      <c r="O245" s="135">
        <v>0</v>
      </c>
    </row>
    <row r="246" spans="1:15" ht="15.75" x14ac:dyDescent="0.25">
      <c r="A246" s="62">
        <v>215</v>
      </c>
      <c r="B246" s="10" t="s">
        <v>1</v>
      </c>
      <c r="C246" s="10"/>
      <c r="D246" s="10"/>
      <c r="E246" s="18">
        <f t="shared" si="135"/>
        <v>500000</v>
      </c>
      <c r="F246" s="18">
        <f t="shared" si="136"/>
        <v>500000</v>
      </c>
      <c r="G246" s="209"/>
      <c r="H246" s="209"/>
      <c r="I246" s="18">
        <f t="shared" si="137"/>
        <v>500000</v>
      </c>
      <c r="J246" s="33">
        <v>0</v>
      </c>
      <c r="K246" s="18">
        <v>0</v>
      </c>
      <c r="L246" s="18">
        <v>500000</v>
      </c>
      <c r="M246" s="18">
        <v>0</v>
      </c>
      <c r="N246" s="139">
        <v>0</v>
      </c>
      <c r="O246" s="135">
        <v>0</v>
      </c>
    </row>
    <row r="247" spans="1:15" ht="16.5" thickBot="1" x14ac:dyDescent="0.3">
      <c r="A247" s="70">
        <v>216</v>
      </c>
      <c r="B247" s="104" t="s">
        <v>6</v>
      </c>
      <c r="C247" s="104"/>
      <c r="D247" s="104"/>
      <c r="E247" s="18">
        <f t="shared" si="135"/>
        <v>0</v>
      </c>
      <c r="F247" s="18">
        <f t="shared" si="136"/>
        <v>0</v>
      </c>
      <c r="G247" s="209"/>
      <c r="H247" s="209"/>
      <c r="I247" s="18">
        <f t="shared" si="137"/>
        <v>0</v>
      </c>
      <c r="J247" s="106">
        <v>0</v>
      </c>
      <c r="K247" s="105">
        <v>0</v>
      </c>
      <c r="L247" s="105">
        <v>0</v>
      </c>
      <c r="M247" s="105">
        <v>0</v>
      </c>
      <c r="N247" s="140">
        <v>0</v>
      </c>
      <c r="O247" s="137">
        <v>0</v>
      </c>
    </row>
    <row r="248" spans="1:15" ht="78.75" x14ac:dyDescent="0.25">
      <c r="A248" s="62">
        <v>211</v>
      </c>
      <c r="B248" s="100" t="s">
        <v>169</v>
      </c>
      <c r="C248" s="101" t="s">
        <v>26</v>
      </c>
      <c r="D248" s="101"/>
      <c r="E248" s="65">
        <f>E249</f>
        <v>2000000</v>
      </c>
      <c r="F248" s="65">
        <f>F249</f>
        <v>2000000</v>
      </c>
      <c r="G248" s="208">
        <v>2021</v>
      </c>
      <c r="H248" s="208">
        <v>2021</v>
      </c>
      <c r="I248" s="102">
        <f>I250+I251+I252+I253</f>
        <v>2000000</v>
      </c>
      <c r="J248" s="103">
        <f>J250+J251+J252+J253</f>
        <v>0</v>
      </c>
      <c r="K248" s="102">
        <f>K250+K251+K252+K253</f>
        <v>0</v>
      </c>
      <c r="L248" s="102">
        <f>L250+L251+L252+L253</f>
        <v>2000000</v>
      </c>
      <c r="M248" s="102">
        <f>M250+M251+M252+M253</f>
        <v>0</v>
      </c>
      <c r="N248" s="138">
        <v>0</v>
      </c>
      <c r="O248" s="133">
        <v>0</v>
      </c>
    </row>
    <row r="249" spans="1:15" ht="16.5" thickBot="1" x14ac:dyDescent="0.3">
      <c r="A249" s="70">
        <v>212</v>
      </c>
      <c r="B249" s="9" t="s">
        <v>118</v>
      </c>
      <c r="C249" s="9"/>
      <c r="D249" s="9"/>
      <c r="E249" s="12">
        <f>I249</f>
        <v>2000000</v>
      </c>
      <c r="F249" s="12">
        <f>I249</f>
        <v>2000000</v>
      </c>
      <c r="G249" s="209"/>
      <c r="H249" s="209"/>
      <c r="I249" s="18">
        <f>J249+K249+L249+M249+N249+O249</f>
        <v>2000000</v>
      </c>
      <c r="J249" s="28">
        <f t="shared" ref="J249:O249" si="138">J250+J251+J252+J253</f>
        <v>0</v>
      </c>
      <c r="K249" s="28">
        <f t="shared" si="138"/>
        <v>0</v>
      </c>
      <c r="L249" s="28">
        <f t="shared" si="138"/>
        <v>2000000</v>
      </c>
      <c r="M249" s="28">
        <f t="shared" si="138"/>
        <v>0</v>
      </c>
      <c r="N249" s="28">
        <f t="shared" si="138"/>
        <v>0</v>
      </c>
      <c r="O249" s="28">
        <f t="shared" si="138"/>
        <v>0</v>
      </c>
    </row>
    <row r="250" spans="1:15" ht="15.75" x14ac:dyDescent="0.25">
      <c r="A250" s="62">
        <v>213</v>
      </c>
      <c r="B250" s="32" t="s">
        <v>5</v>
      </c>
      <c r="C250" s="32"/>
      <c r="D250" s="32"/>
      <c r="E250" s="18">
        <f t="shared" ref="E250:E253" si="139">I250</f>
        <v>0</v>
      </c>
      <c r="F250" s="18">
        <f t="shared" ref="F250:F253" si="140">I250</f>
        <v>0</v>
      </c>
      <c r="G250" s="209"/>
      <c r="H250" s="209"/>
      <c r="I250" s="18">
        <f t="shared" ref="I250:I253" si="141">J250+K250+L250+M250+N250+O250</f>
        <v>0</v>
      </c>
      <c r="J250" s="28">
        <v>0</v>
      </c>
      <c r="K250" s="18">
        <v>0</v>
      </c>
      <c r="L250" s="18">
        <v>0</v>
      </c>
      <c r="M250" s="18">
        <v>0</v>
      </c>
      <c r="N250" s="139">
        <v>0</v>
      </c>
      <c r="O250" s="135">
        <v>0</v>
      </c>
    </row>
    <row r="251" spans="1:15" ht="16.5" thickBot="1" x14ac:dyDescent="0.3">
      <c r="A251" s="70">
        <v>214</v>
      </c>
      <c r="B251" s="10" t="s">
        <v>0</v>
      </c>
      <c r="C251" s="10"/>
      <c r="D251" s="10"/>
      <c r="E251" s="18">
        <f t="shared" si="139"/>
        <v>0</v>
      </c>
      <c r="F251" s="18">
        <f t="shared" si="140"/>
        <v>0</v>
      </c>
      <c r="G251" s="209"/>
      <c r="H251" s="209"/>
      <c r="I251" s="18">
        <f t="shared" si="141"/>
        <v>0</v>
      </c>
      <c r="J251" s="28">
        <v>0</v>
      </c>
      <c r="K251" s="18">
        <v>0</v>
      </c>
      <c r="L251" s="18">
        <v>0</v>
      </c>
      <c r="M251" s="18">
        <v>0</v>
      </c>
      <c r="N251" s="139">
        <v>0</v>
      </c>
      <c r="O251" s="135">
        <v>0</v>
      </c>
    </row>
    <row r="252" spans="1:15" ht="15.75" x14ac:dyDescent="0.25">
      <c r="A252" s="62">
        <v>215</v>
      </c>
      <c r="B252" s="10" t="s">
        <v>1</v>
      </c>
      <c r="C252" s="10"/>
      <c r="D252" s="10"/>
      <c r="E252" s="18">
        <f t="shared" si="139"/>
        <v>2000000</v>
      </c>
      <c r="F252" s="18">
        <f t="shared" si="140"/>
        <v>2000000</v>
      </c>
      <c r="G252" s="209"/>
      <c r="H252" s="209"/>
      <c r="I252" s="18">
        <f t="shared" si="141"/>
        <v>2000000</v>
      </c>
      <c r="J252" s="33">
        <v>0</v>
      </c>
      <c r="K252" s="18">
        <v>0</v>
      </c>
      <c r="L252" s="18">
        <v>2000000</v>
      </c>
      <c r="M252" s="18">
        <v>0</v>
      </c>
      <c r="N252" s="139">
        <v>0</v>
      </c>
      <c r="O252" s="135">
        <v>0</v>
      </c>
    </row>
    <row r="253" spans="1:15" ht="15.75" x14ac:dyDescent="0.25">
      <c r="A253" s="70">
        <v>216</v>
      </c>
      <c r="B253" s="104" t="s">
        <v>6</v>
      </c>
      <c r="C253" s="104"/>
      <c r="D253" s="104"/>
      <c r="E253" s="18">
        <f t="shared" si="139"/>
        <v>0</v>
      </c>
      <c r="F253" s="18">
        <f t="shared" si="140"/>
        <v>0</v>
      </c>
      <c r="G253" s="209"/>
      <c r="H253" s="209"/>
      <c r="I253" s="18">
        <f t="shared" si="141"/>
        <v>0</v>
      </c>
      <c r="J253" s="106">
        <v>0</v>
      </c>
      <c r="K253" s="105">
        <v>0</v>
      </c>
      <c r="L253" s="105">
        <v>0</v>
      </c>
      <c r="M253" s="105">
        <v>0</v>
      </c>
      <c r="N253" s="140">
        <v>0</v>
      </c>
      <c r="O253" s="137">
        <v>0</v>
      </c>
    </row>
    <row r="254" spans="1:15" ht="15.75" x14ac:dyDescent="0.25">
      <c r="A254" s="204"/>
      <c r="B254" s="205"/>
      <c r="C254" s="205"/>
      <c r="D254" s="205"/>
      <c r="E254" s="81"/>
      <c r="F254" s="81"/>
      <c r="G254" s="203"/>
      <c r="H254" s="203"/>
      <c r="I254" s="81"/>
      <c r="J254" s="109"/>
      <c r="K254" s="108"/>
      <c r="L254" s="108"/>
      <c r="M254" s="108"/>
      <c r="N254" s="206"/>
      <c r="O254" s="207"/>
    </row>
    <row r="255" spans="1:15" ht="16.5" thickBot="1" x14ac:dyDescent="0.3">
      <c r="A255" s="204"/>
      <c r="B255" s="205"/>
      <c r="C255" s="205"/>
      <c r="D255" s="205"/>
      <c r="E255" s="81"/>
      <c r="F255" s="81"/>
      <c r="G255" s="203"/>
      <c r="H255" s="203"/>
      <c r="I255" s="81"/>
      <c r="J255" s="109"/>
      <c r="K255" s="108"/>
      <c r="L255" s="108"/>
      <c r="M255" s="108"/>
      <c r="N255" s="206"/>
      <c r="O255" s="207"/>
    </row>
    <row r="256" spans="1:15" ht="94.5" x14ac:dyDescent="0.25">
      <c r="A256" s="62">
        <v>217</v>
      </c>
      <c r="B256" s="100" t="s">
        <v>170</v>
      </c>
      <c r="C256" s="101" t="s">
        <v>73</v>
      </c>
      <c r="D256" s="101"/>
      <c r="E256" s="65">
        <f>E257</f>
        <v>29730000</v>
      </c>
      <c r="F256" s="65">
        <f>F257</f>
        <v>29730000</v>
      </c>
      <c r="G256" s="208">
        <v>2022</v>
      </c>
      <c r="H256" s="208">
        <v>2022</v>
      </c>
      <c r="I256" s="102">
        <f>I258+I259+I260+I261</f>
        <v>29730000</v>
      </c>
      <c r="J256" s="103">
        <f>J258+J259+J260+J261</f>
        <v>0</v>
      </c>
      <c r="K256" s="69">
        <f>K258+K259+K260+K261</f>
        <v>0</v>
      </c>
      <c r="L256" s="69">
        <f>L258+L259+L260+L261</f>
        <v>0</v>
      </c>
      <c r="M256" s="69">
        <f>M258+M259+M260+M261</f>
        <v>29730000</v>
      </c>
      <c r="N256" s="96">
        <v>0</v>
      </c>
      <c r="O256" s="91">
        <v>0</v>
      </c>
    </row>
    <row r="257" spans="1:15" ht="16.5" thickBot="1" x14ac:dyDescent="0.3">
      <c r="A257" s="70">
        <v>218</v>
      </c>
      <c r="B257" s="9" t="s">
        <v>119</v>
      </c>
      <c r="C257" s="9"/>
      <c r="D257" s="9"/>
      <c r="E257" s="12">
        <f>E259+E260+E261</f>
        <v>29730000</v>
      </c>
      <c r="F257" s="12">
        <f>F259+F260+F261</f>
        <v>29730000</v>
      </c>
      <c r="G257" s="209"/>
      <c r="H257" s="209"/>
      <c r="I257" s="18">
        <f>I258+I259+I260+I261</f>
        <v>29730000</v>
      </c>
      <c r="J257" s="18">
        <f t="shared" ref="J257:O257" si="142">J258+J259+J260+J261</f>
        <v>0</v>
      </c>
      <c r="K257" s="18">
        <f t="shared" si="142"/>
        <v>0</v>
      </c>
      <c r="L257" s="18">
        <f t="shared" si="142"/>
        <v>0</v>
      </c>
      <c r="M257" s="18">
        <f t="shared" si="142"/>
        <v>29730000</v>
      </c>
      <c r="N257" s="18">
        <f t="shared" si="142"/>
        <v>0</v>
      </c>
      <c r="O257" s="18">
        <f t="shared" si="142"/>
        <v>0</v>
      </c>
    </row>
    <row r="258" spans="1:15" ht="15.75" x14ac:dyDescent="0.25">
      <c r="A258" s="62">
        <v>219</v>
      </c>
      <c r="B258" s="32" t="s">
        <v>5</v>
      </c>
      <c r="C258" s="32"/>
      <c r="D258" s="32"/>
      <c r="E258" s="28">
        <v>0</v>
      </c>
      <c r="F258" s="28">
        <v>0</v>
      </c>
      <c r="G258" s="209"/>
      <c r="H258" s="209"/>
      <c r="I258" s="18">
        <v>0</v>
      </c>
      <c r="J258" s="28">
        <v>0</v>
      </c>
      <c r="K258" s="29">
        <v>0</v>
      </c>
      <c r="L258" s="29">
        <v>0</v>
      </c>
      <c r="M258" s="29">
        <v>0</v>
      </c>
      <c r="N258" s="134">
        <v>0</v>
      </c>
      <c r="O258" s="87">
        <v>0</v>
      </c>
    </row>
    <row r="259" spans="1:15" ht="16.5" thickBot="1" x14ac:dyDescent="0.3">
      <c r="A259" s="70">
        <v>220</v>
      </c>
      <c r="B259" s="10" t="s">
        <v>0</v>
      </c>
      <c r="C259" s="10"/>
      <c r="D259" s="10"/>
      <c r="E259" s="18">
        <f>SUM(I259)</f>
        <v>28230000</v>
      </c>
      <c r="F259" s="18">
        <f>SUM(I259)</f>
        <v>28230000</v>
      </c>
      <c r="G259" s="209"/>
      <c r="H259" s="209"/>
      <c r="I259" s="18">
        <f>J259+L259+K259+M259</f>
        <v>28230000</v>
      </c>
      <c r="J259" s="28">
        <v>0</v>
      </c>
      <c r="K259" s="29">
        <v>0</v>
      </c>
      <c r="L259" s="51">
        <v>0</v>
      </c>
      <c r="M259" s="51">
        <v>28230000</v>
      </c>
      <c r="N259" s="134">
        <v>0</v>
      </c>
      <c r="O259" s="87">
        <v>0</v>
      </c>
    </row>
    <row r="260" spans="1:15" ht="15.75" x14ac:dyDescent="0.25">
      <c r="A260" s="62">
        <v>221</v>
      </c>
      <c r="B260" s="10" t="s">
        <v>1</v>
      </c>
      <c r="C260" s="10"/>
      <c r="D260" s="10"/>
      <c r="E260" s="18">
        <f>SUM(I260)</f>
        <v>500000</v>
      </c>
      <c r="F260" s="18">
        <f>SUM(I260)</f>
        <v>500000</v>
      </c>
      <c r="G260" s="209"/>
      <c r="H260" s="209"/>
      <c r="I260" s="18">
        <f t="shared" ref="I260:I261" si="143">J260+L260+K260+M260</f>
        <v>500000</v>
      </c>
      <c r="J260" s="28">
        <v>0</v>
      </c>
      <c r="K260" s="29">
        <v>0</v>
      </c>
      <c r="L260" s="51">
        <v>0</v>
      </c>
      <c r="M260" s="51">
        <v>500000</v>
      </c>
      <c r="N260" s="134">
        <v>0</v>
      </c>
      <c r="O260" s="87">
        <v>0</v>
      </c>
    </row>
    <row r="261" spans="1:15" ht="16.5" thickBot="1" x14ac:dyDescent="0.3">
      <c r="A261" s="70">
        <v>222</v>
      </c>
      <c r="B261" s="104" t="s">
        <v>6</v>
      </c>
      <c r="C261" s="104"/>
      <c r="D261" s="104"/>
      <c r="E261" s="105">
        <f>F261+G261+H261</f>
        <v>1000000</v>
      </c>
      <c r="F261" s="105">
        <f>G261+H261+I261</f>
        <v>1000000</v>
      </c>
      <c r="G261" s="209"/>
      <c r="H261" s="209"/>
      <c r="I261" s="105">
        <f t="shared" si="143"/>
        <v>1000000</v>
      </c>
      <c r="J261" s="106">
        <v>0</v>
      </c>
      <c r="K261" s="80">
        <v>0</v>
      </c>
      <c r="L261" s="107">
        <v>0</v>
      </c>
      <c r="M261" s="107">
        <v>1000000</v>
      </c>
      <c r="N261" s="136">
        <v>0</v>
      </c>
      <c r="O261" s="95">
        <v>0</v>
      </c>
    </row>
    <row r="262" spans="1:15" ht="94.5" x14ac:dyDescent="0.25">
      <c r="A262" s="62">
        <v>223</v>
      </c>
      <c r="B262" s="100" t="s">
        <v>171</v>
      </c>
      <c r="C262" s="101" t="s">
        <v>81</v>
      </c>
      <c r="D262" s="101"/>
      <c r="E262" s="65">
        <f>E263</f>
        <v>1500000</v>
      </c>
      <c r="F262" s="65">
        <f>F263</f>
        <v>1500000</v>
      </c>
      <c r="G262" s="208">
        <v>2022</v>
      </c>
      <c r="H262" s="208">
        <v>2022</v>
      </c>
      <c r="I262" s="102">
        <f>J262+K262+L262+M262+N262+O262</f>
        <v>1500000</v>
      </c>
      <c r="J262" s="103">
        <f>J264+J265+J266+J267</f>
        <v>0</v>
      </c>
      <c r="K262" s="69">
        <f>K264+K265+K266+K267</f>
        <v>0</v>
      </c>
      <c r="L262" s="69">
        <f>L264+L265+L266+L267</f>
        <v>0</v>
      </c>
      <c r="M262" s="69">
        <f>M264+M265+M266+M267</f>
        <v>1500000</v>
      </c>
      <c r="N262" s="90">
        <v>0</v>
      </c>
      <c r="O262" s="91">
        <v>0</v>
      </c>
    </row>
    <row r="263" spans="1:15" ht="16.5" thickBot="1" x14ac:dyDescent="0.3">
      <c r="A263" s="70">
        <v>224</v>
      </c>
      <c r="B263" s="9" t="s">
        <v>120</v>
      </c>
      <c r="C263" s="9"/>
      <c r="D263" s="9"/>
      <c r="E263" s="12">
        <f>E265+E266+E267</f>
        <v>1500000</v>
      </c>
      <c r="F263" s="12">
        <f>F265+F266+F267</f>
        <v>1500000</v>
      </c>
      <c r="G263" s="209"/>
      <c r="H263" s="209"/>
      <c r="I263" s="81">
        <f>I264+I265+I266+I267</f>
        <v>1500000</v>
      </c>
      <c r="J263" s="81">
        <f t="shared" ref="J263:O263" si="144">J264+J265+J266+J267</f>
        <v>0</v>
      </c>
      <c r="K263" s="81">
        <f t="shared" si="144"/>
        <v>0</v>
      </c>
      <c r="L263" s="81">
        <f t="shared" si="144"/>
        <v>0</v>
      </c>
      <c r="M263" s="81">
        <f t="shared" si="144"/>
        <v>1500000</v>
      </c>
      <c r="N263" s="81">
        <f t="shared" si="144"/>
        <v>0</v>
      </c>
      <c r="O263" s="81">
        <f t="shared" si="144"/>
        <v>0</v>
      </c>
    </row>
    <row r="264" spans="1:15" ht="15.75" x14ac:dyDescent="0.25">
      <c r="A264" s="62">
        <v>225</v>
      </c>
      <c r="B264" s="32" t="s">
        <v>5</v>
      </c>
      <c r="C264" s="32"/>
      <c r="D264" s="32"/>
      <c r="E264" s="28">
        <v>0</v>
      </c>
      <c r="F264" s="28">
        <v>0</v>
      </c>
      <c r="G264" s="209"/>
      <c r="H264" s="209"/>
      <c r="I264" s="81">
        <f t="shared" ref="I264:I267" si="145">J264+K264+L264+M264+N264+O264</f>
        <v>0</v>
      </c>
      <c r="J264" s="82">
        <f t="shared" ref="J264:J267" si="146">J266+J267+J268+J269</f>
        <v>0</v>
      </c>
      <c r="K264" s="29">
        <v>0</v>
      </c>
      <c r="L264" s="29">
        <v>0</v>
      </c>
      <c r="M264" s="29">
        <v>0</v>
      </c>
      <c r="N264" s="57">
        <v>0</v>
      </c>
      <c r="O264" s="87">
        <v>0</v>
      </c>
    </row>
    <row r="265" spans="1:15" ht="16.5" thickBot="1" x14ac:dyDescent="0.3">
      <c r="A265" s="70">
        <v>226</v>
      </c>
      <c r="B265" s="10" t="s">
        <v>0</v>
      </c>
      <c r="C265" s="10"/>
      <c r="D265" s="10"/>
      <c r="E265" s="18">
        <f>SUM(I265)</f>
        <v>0</v>
      </c>
      <c r="F265" s="18">
        <f>SUM(I265)</f>
        <v>0</v>
      </c>
      <c r="G265" s="209"/>
      <c r="H265" s="209"/>
      <c r="I265" s="81">
        <f t="shared" si="145"/>
        <v>0</v>
      </c>
      <c r="J265" s="82">
        <f t="shared" si="146"/>
        <v>0</v>
      </c>
      <c r="K265" s="29">
        <v>0</v>
      </c>
      <c r="L265" s="51">
        <v>0</v>
      </c>
      <c r="M265" s="51">
        <v>0</v>
      </c>
      <c r="N265" s="57">
        <v>0</v>
      </c>
      <c r="O265" s="87">
        <v>0</v>
      </c>
    </row>
    <row r="266" spans="1:15" ht="15.75" x14ac:dyDescent="0.25">
      <c r="A266" s="62">
        <v>227</v>
      </c>
      <c r="B266" s="10" t="s">
        <v>1</v>
      </c>
      <c r="C266" s="10"/>
      <c r="D266" s="10"/>
      <c r="E266" s="18">
        <f>SUM(I266)</f>
        <v>500000</v>
      </c>
      <c r="F266" s="18">
        <f>SUM(I266)</f>
        <v>500000</v>
      </c>
      <c r="G266" s="209"/>
      <c r="H266" s="209"/>
      <c r="I266" s="81">
        <f t="shared" si="145"/>
        <v>500000</v>
      </c>
      <c r="J266" s="82">
        <f t="shared" si="146"/>
        <v>0</v>
      </c>
      <c r="K266" s="29">
        <v>0</v>
      </c>
      <c r="L266" s="51">
        <v>0</v>
      </c>
      <c r="M266" s="51">
        <v>500000</v>
      </c>
      <c r="N266" s="57">
        <v>0</v>
      </c>
      <c r="O266" s="87">
        <v>0</v>
      </c>
    </row>
    <row r="267" spans="1:15" ht="16.5" thickBot="1" x14ac:dyDescent="0.3">
      <c r="A267" s="70">
        <v>228</v>
      </c>
      <c r="B267" s="104" t="s">
        <v>6</v>
      </c>
      <c r="C267" s="104"/>
      <c r="D267" s="104"/>
      <c r="E267" s="105">
        <f>F267+G267+H267</f>
        <v>1000000</v>
      </c>
      <c r="F267" s="105">
        <f>G267+H267+I267</f>
        <v>1000000</v>
      </c>
      <c r="G267" s="209"/>
      <c r="H267" s="209"/>
      <c r="I267" s="108">
        <f t="shared" si="145"/>
        <v>1000000</v>
      </c>
      <c r="J267" s="109">
        <f t="shared" si="146"/>
        <v>0</v>
      </c>
      <c r="K267" s="80">
        <v>0</v>
      </c>
      <c r="L267" s="107">
        <v>0</v>
      </c>
      <c r="M267" s="80">
        <v>1000000</v>
      </c>
      <c r="N267" s="94">
        <v>0</v>
      </c>
      <c r="O267" s="95">
        <v>0</v>
      </c>
    </row>
    <row r="268" spans="1:15" ht="78.75" x14ac:dyDescent="0.25">
      <c r="A268" s="62">
        <v>229</v>
      </c>
      <c r="B268" s="100" t="s">
        <v>172</v>
      </c>
      <c r="C268" s="101" t="s">
        <v>26</v>
      </c>
      <c r="D268" s="101"/>
      <c r="E268" s="65">
        <f>E269</f>
        <v>1500000</v>
      </c>
      <c r="F268" s="65">
        <f>F269</f>
        <v>1500000</v>
      </c>
      <c r="G268" s="208">
        <v>2022</v>
      </c>
      <c r="H268" s="208">
        <v>2022</v>
      </c>
      <c r="I268" s="102">
        <f t="shared" ref="I268:M268" si="147">I270+I271+I272+I273</f>
        <v>1500000</v>
      </c>
      <c r="J268" s="103">
        <f t="shared" si="147"/>
        <v>0</v>
      </c>
      <c r="K268" s="69">
        <f t="shared" si="147"/>
        <v>0</v>
      </c>
      <c r="L268" s="69">
        <f>L270+L271+L272+L273</f>
        <v>0</v>
      </c>
      <c r="M268" s="69">
        <f t="shared" si="147"/>
        <v>1500000</v>
      </c>
      <c r="N268" s="141">
        <f>N270+N271+L273+N273</f>
        <v>0</v>
      </c>
      <c r="O268" s="91">
        <v>0</v>
      </c>
    </row>
    <row r="269" spans="1:15" ht="16.5" thickBot="1" x14ac:dyDescent="0.3">
      <c r="A269" s="70">
        <v>230</v>
      </c>
      <c r="B269" s="9" t="s">
        <v>121</v>
      </c>
      <c r="C269" s="9"/>
      <c r="D269" s="9"/>
      <c r="E269" s="12">
        <f>E273+E272+E271+E270</f>
        <v>1500000</v>
      </c>
      <c r="F269" s="12">
        <f>F273+F272+F271+F270</f>
        <v>1500000</v>
      </c>
      <c r="G269" s="209"/>
      <c r="H269" s="209"/>
      <c r="I269" s="18">
        <f>I270+I271+I272+I273</f>
        <v>1500000</v>
      </c>
      <c r="J269" s="18">
        <f t="shared" ref="J269:O269" si="148">J270+J271+J272+J273</f>
        <v>0</v>
      </c>
      <c r="K269" s="18">
        <f t="shared" si="148"/>
        <v>0</v>
      </c>
      <c r="L269" s="18">
        <f t="shared" si="148"/>
        <v>0</v>
      </c>
      <c r="M269" s="18">
        <f t="shared" si="148"/>
        <v>1500000</v>
      </c>
      <c r="N269" s="18">
        <f t="shared" si="148"/>
        <v>0</v>
      </c>
      <c r="O269" s="18">
        <f t="shared" si="148"/>
        <v>0</v>
      </c>
    </row>
    <row r="270" spans="1:15" ht="15.75" x14ac:dyDescent="0.25">
      <c r="A270" s="62">
        <v>231</v>
      </c>
      <c r="B270" s="32" t="s">
        <v>5</v>
      </c>
      <c r="C270" s="32"/>
      <c r="D270" s="32"/>
      <c r="E270" s="28">
        <v>0</v>
      </c>
      <c r="F270" s="28">
        <v>0</v>
      </c>
      <c r="G270" s="209"/>
      <c r="H270" s="209"/>
      <c r="I270" s="18">
        <f t="shared" ref="I270:I272" si="149">J270+K270+L270+M270</f>
        <v>0</v>
      </c>
      <c r="J270" s="28">
        <v>0</v>
      </c>
      <c r="K270" s="29">
        <v>0</v>
      </c>
      <c r="L270" s="29">
        <v>0</v>
      </c>
      <c r="M270" s="29">
        <v>0</v>
      </c>
      <c r="N270" s="142">
        <v>0</v>
      </c>
      <c r="O270" s="87">
        <v>0</v>
      </c>
    </row>
    <row r="271" spans="1:15" ht="16.5" thickBot="1" x14ac:dyDescent="0.3">
      <c r="A271" s="70">
        <v>232</v>
      </c>
      <c r="B271" s="10" t="s">
        <v>0</v>
      </c>
      <c r="C271" s="10"/>
      <c r="D271" s="10"/>
      <c r="E271" s="18">
        <f>SUM(I271)</f>
        <v>0</v>
      </c>
      <c r="F271" s="18">
        <f>SUM(I271)</f>
        <v>0</v>
      </c>
      <c r="G271" s="209"/>
      <c r="H271" s="209"/>
      <c r="I271" s="18">
        <f t="shared" si="149"/>
        <v>0</v>
      </c>
      <c r="J271" s="28">
        <v>0</v>
      </c>
      <c r="K271" s="51">
        <v>0</v>
      </c>
      <c r="L271" s="51">
        <v>0</v>
      </c>
      <c r="M271" s="51">
        <v>0</v>
      </c>
      <c r="N271" s="142">
        <v>0</v>
      </c>
      <c r="O271" s="87">
        <v>0</v>
      </c>
    </row>
    <row r="272" spans="1:15" ht="15.75" x14ac:dyDescent="0.25">
      <c r="A272" s="62">
        <v>233</v>
      </c>
      <c r="B272" s="10" t="s">
        <v>1</v>
      </c>
      <c r="C272" s="10"/>
      <c r="D272" s="10"/>
      <c r="E272" s="18">
        <f>SUM(I272)</f>
        <v>500000</v>
      </c>
      <c r="F272" s="18">
        <f>SUM(I272)</f>
        <v>500000</v>
      </c>
      <c r="G272" s="209"/>
      <c r="H272" s="209"/>
      <c r="I272" s="18">
        <f t="shared" si="149"/>
        <v>500000</v>
      </c>
      <c r="J272" s="28">
        <v>0</v>
      </c>
      <c r="K272" s="51">
        <v>0</v>
      </c>
      <c r="L272" s="51">
        <v>0</v>
      </c>
      <c r="M272" s="51">
        <v>500000</v>
      </c>
      <c r="N272" s="142">
        <v>0</v>
      </c>
      <c r="O272" s="87">
        <v>0</v>
      </c>
    </row>
    <row r="273" spans="1:15" ht="16.5" thickBot="1" x14ac:dyDescent="0.3">
      <c r="A273" s="70">
        <v>234</v>
      </c>
      <c r="B273" s="104" t="s">
        <v>6</v>
      </c>
      <c r="C273" s="104"/>
      <c r="D273" s="104"/>
      <c r="E273" s="105">
        <f>SUM(I273)</f>
        <v>1000000</v>
      </c>
      <c r="F273" s="105">
        <f>SUM(I273)</f>
        <v>1000000</v>
      </c>
      <c r="G273" s="209"/>
      <c r="H273" s="209"/>
      <c r="I273" s="105">
        <f>J273+K273+L273+M273</f>
        <v>1000000</v>
      </c>
      <c r="J273" s="106">
        <v>0</v>
      </c>
      <c r="K273" s="80">
        <v>0</v>
      </c>
      <c r="L273" s="107">
        <v>0</v>
      </c>
      <c r="M273" s="80">
        <v>1000000</v>
      </c>
      <c r="N273" s="143">
        <v>0</v>
      </c>
      <c r="O273" s="95">
        <v>0</v>
      </c>
    </row>
    <row r="274" spans="1:15" ht="78.75" x14ac:dyDescent="0.25">
      <c r="A274" s="62">
        <v>235</v>
      </c>
      <c r="B274" s="63" t="s">
        <v>173</v>
      </c>
      <c r="C274" s="64" t="s">
        <v>82</v>
      </c>
      <c r="D274" s="64"/>
      <c r="E274" s="65">
        <f>E275</f>
        <v>20857000</v>
      </c>
      <c r="F274" s="66">
        <f>F275</f>
        <v>20857000</v>
      </c>
      <c r="G274" s="214">
        <v>2022</v>
      </c>
      <c r="H274" s="214">
        <v>2022</v>
      </c>
      <c r="I274" s="67">
        <f>J274+K274+L274+M274+N274+O274</f>
        <v>20857000</v>
      </c>
      <c r="J274" s="68">
        <f>J276+J277+J278+J279</f>
        <v>0</v>
      </c>
      <c r="K274" s="69">
        <f>K276+K277+K278+K279</f>
        <v>0</v>
      </c>
      <c r="L274" s="69">
        <f>L276+L277+L278+L279</f>
        <v>0</v>
      </c>
      <c r="M274" s="69">
        <f>M276+M277+M278+M279</f>
        <v>20857000</v>
      </c>
      <c r="N274" s="141">
        <v>0</v>
      </c>
      <c r="O274" s="91">
        <v>0</v>
      </c>
    </row>
    <row r="275" spans="1:15" ht="16.5" thickBot="1" x14ac:dyDescent="0.3">
      <c r="A275" s="70">
        <v>236</v>
      </c>
      <c r="B275" s="4" t="s">
        <v>122</v>
      </c>
      <c r="C275" s="4"/>
      <c r="D275" s="4"/>
      <c r="E275" s="13">
        <f>E279+E278+E277+E276</f>
        <v>20857000</v>
      </c>
      <c r="F275" s="13">
        <f>F279+F278+F277+F276</f>
        <v>20857000</v>
      </c>
      <c r="G275" s="215"/>
      <c r="H275" s="215"/>
      <c r="I275" s="61">
        <f t="shared" ref="I275:I279" si="150">J275+K275+L275+M275+N275+O275</f>
        <v>20857000</v>
      </c>
      <c r="J275" s="15">
        <f t="shared" ref="J275" si="151">J279+J278+J277+J276</f>
        <v>0</v>
      </c>
      <c r="K275" s="29">
        <f t="shared" ref="K275" si="152">K279+K278+K277+K276</f>
        <v>0</v>
      </c>
      <c r="L275" s="29">
        <f t="shared" ref="L275:M275" si="153">L279+L278+L277+L276</f>
        <v>0</v>
      </c>
      <c r="M275" s="29">
        <f t="shared" si="153"/>
        <v>20857000</v>
      </c>
      <c r="N275" s="142">
        <v>0</v>
      </c>
      <c r="O275" s="87">
        <v>0</v>
      </c>
    </row>
    <row r="276" spans="1:15" ht="15.75" x14ac:dyDescent="0.25">
      <c r="A276" s="62">
        <v>237</v>
      </c>
      <c r="B276" s="7" t="s">
        <v>5</v>
      </c>
      <c r="C276" s="7"/>
      <c r="D276" s="7"/>
      <c r="E276" s="15">
        <v>0</v>
      </c>
      <c r="F276" s="15">
        <v>0</v>
      </c>
      <c r="G276" s="215"/>
      <c r="H276" s="215"/>
      <c r="I276" s="61">
        <f t="shared" si="150"/>
        <v>0</v>
      </c>
      <c r="J276" s="15">
        <v>0</v>
      </c>
      <c r="K276" s="29">
        <v>0</v>
      </c>
      <c r="L276" s="29">
        <v>0</v>
      </c>
      <c r="M276" s="29">
        <v>0</v>
      </c>
      <c r="N276" s="142">
        <v>0</v>
      </c>
      <c r="O276" s="87">
        <v>0</v>
      </c>
    </row>
    <row r="277" spans="1:15" ht="16.5" thickBot="1" x14ac:dyDescent="0.3">
      <c r="A277" s="70">
        <v>238</v>
      </c>
      <c r="B277" s="5" t="s">
        <v>0</v>
      </c>
      <c r="C277" s="5"/>
      <c r="D277" s="5"/>
      <c r="E277" s="14">
        <f>SUM(I277)</f>
        <v>20000000</v>
      </c>
      <c r="F277" s="14">
        <f>SUM(I277)</f>
        <v>20000000</v>
      </c>
      <c r="G277" s="215"/>
      <c r="H277" s="215"/>
      <c r="I277" s="61">
        <f t="shared" si="150"/>
        <v>20000000</v>
      </c>
      <c r="J277" s="27">
        <v>0</v>
      </c>
      <c r="K277" s="29">
        <v>0</v>
      </c>
      <c r="L277" s="51">
        <v>0</v>
      </c>
      <c r="M277" s="51">
        <v>20000000</v>
      </c>
      <c r="N277" s="142">
        <v>0</v>
      </c>
      <c r="O277" s="87">
        <v>0</v>
      </c>
    </row>
    <row r="278" spans="1:15" ht="15.75" x14ac:dyDescent="0.25">
      <c r="A278" s="62">
        <v>239</v>
      </c>
      <c r="B278" s="5" t="s">
        <v>1</v>
      </c>
      <c r="C278" s="5"/>
      <c r="D278" s="5"/>
      <c r="E278" s="14">
        <f>SUM(I278)</f>
        <v>500000</v>
      </c>
      <c r="F278" s="14">
        <f>SUM(I278)</f>
        <v>500000</v>
      </c>
      <c r="G278" s="215"/>
      <c r="H278" s="215"/>
      <c r="I278" s="61">
        <f t="shared" si="150"/>
        <v>500000</v>
      </c>
      <c r="J278" s="27">
        <v>0</v>
      </c>
      <c r="K278" s="29">
        <v>0</v>
      </c>
      <c r="L278" s="51">
        <v>0</v>
      </c>
      <c r="M278" s="51">
        <v>500000</v>
      </c>
      <c r="N278" s="142">
        <v>0</v>
      </c>
      <c r="O278" s="87">
        <v>0</v>
      </c>
    </row>
    <row r="279" spans="1:15" ht="16.5" thickBot="1" x14ac:dyDescent="0.3">
      <c r="A279" s="70">
        <v>240</v>
      </c>
      <c r="B279" s="77" t="s">
        <v>6</v>
      </c>
      <c r="C279" s="77"/>
      <c r="D279" s="77"/>
      <c r="E279" s="79">
        <f>F279</f>
        <v>357000</v>
      </c>
      <c r="F279" s="79">
        <f>I279</f>
        <v>357000</v>
      </c>
      <c r="G279" s="215"/>
      <c r="H279" s="215"/>
      <c r="I279" s="110">
        <f t="shared" si="150"/>
        <v>357000</v>
      </c>
      <c r="J279" s="78">
        <v>0</v>
      </c>
      <c r="K279" s="80">
        <v>0</v>
      </c>
      <c r="L279" s="80">
        <v>0</v>
      </c>
      <c r="M279" s="80">
        <v>357000</v>
      </c>
      <c r="N279" s="143">
        <v>0</v>
      </c>
      <c r="O279" s="95">
        <v>0</v>
      </c>
    </row>
    <row r="280" spans="1:15" ht="78.75" x14ac:dyDescent="0.25">
      <c r="A280" s="62">
        <v>241</v>
      </c>
      <c r="B280" s="100" t="s">
        <v>174</v>
      </c>
      <c r="C280" s="101" t="s">
        <v>91</v>
      </c>
      <c r="D280" s="101"/>
      <c r="E280" s="65">
        <f>E281</f>
        <v>12000000</v>
      </c>
      <c r="F280" s="65">
        <f>F281</f>
        <v>12000000</v>
      </c>
      <c r="G280" s="208">
        <v>2022</v>
      </c>
      <c r="H280" s="208">
        <v>2022</v>
      </c>
      <c r="I280" s="102">
        <f>I282+I283+I284+I285</f>
        <v>12000000</v>
      </c>
      <c r="J280" s="103">
        <f>J282+J283+J284+J285</f>
        <v>0</v>
      </c>
      <c r="K280" s="69">
        <f>K282+K283+K284+K285</f>
        <v>0</v>
      </c>
      <c r="L280" s="69">
        <f>L282+L283+L284+L285</f>
        <v>0</v>
      </c>
      <c r="M280" s="69">
        <f>M282+M283+M284+M285</f>
        <v>12000000</v>
      </c>
      <c r="N280" s="90">
        <v>0</v>
      </c>
      <c r="O280" s="91">
        <v>0</v>
      </c>
    </row>
    <row r="281" spans="1:15" ht="16.5" thickBot="1" x14ac:dyDescent="0.3">
      <c r="A281" s="70">
        <v>242</v>
      </c>
      <c r="B281" s="9" t="s">
        <v>123</v>
      </c>
      <c r="C281" s="9"/>
      <c r="D281" s="9"/>
      <c r="E281" s="12">
        <f>I281</f>
        <v>12000000</v>
      </c>
      <c r="F281" s="12">
        <f>I281</f>
        <v>12000000</v>
      </c>
      <c r="G281" s="209"/>
      <c r="H281" s="209"/>
      <c r="I281" s="18">
        <f>J281+K281+L281+M281+N281+O281</f>
        <v>12000000</v>
      </c>
      <c r="J281" s="28">
        <f>J282+J283+J284+J285</f>
        <v>0</v>
      </c>
      <c r="K281" s="28">
        <f t="shared" ref="K281" si="154">K282+K283+K284+K285</f>
        <v>0</v>
      </c>
      <c r="L281" s="28">
        <f t="shared" ref="L281" si="155">L282+L283+L284+L285</f>
        <v>0</v>
      </c>
      <c r="M281" s="28">
        <f t="shared" ref="M281" si="156">M282+M283+M284+M285</f>
        <v>12000000</v>
      </c>
      <c r="N281" s="28">
        <f t="shared" ref="N281" si="157">N282+N283+N284+N285</f>
        <v>0</v>
      </c>
      <c r="O281" s="28">
        <f t="shared" ref="O281" si="158">O282+O283+O284+O285</f>
        <v>0</v>
      </c>
    </row>
    <row r="282" spans="1:15" ht="15.75" x14ac:dyDescent="0.25">
      <c r="A282" s="62">
        <v>243</v>
      </c>
      <c r="B282" s="32" t="s">
        <v>5</v>
      </c>
      <c r="C282" s="32"/>
      <c r="D282" s="32"/>
      <c r="E282" s="18">
        <f t="shared" ref="E282:E285" si="159">I282</f>
        <v>0</v>
      </c>
      <c r="F282" s="18">
        <f t="shared" ref="F282:F285" si="160">I282</f>
        <v>0</v>
      </c>
      <c r="G282" s="209"/>
      <c r="H282" s="209"/>
      <c r="I282" s="18">
        <f t="shared" ref="I282:I285" si="161">J282+K282+L282+M282+N282+O282</f>
        <v>0</v>
      </c>
      <c r="J282" s="28">
        <v>0</v>
      </c>
      <c r="K282" s="29">
        <v>0</v>
      </c>
      <c r="L282" s="29">
        <v>0</v>
      </c>
      <c r="M282" s="29">
        <v>0</v>
      </c>
      <c r="N282" s="57">
        <v>0</v>
      </c>
      <c r="O282" s="87">
        <v>0</v>
      </c>
    </row>
    <row r="283" spans="1:15" ht="16.5" thickBot="1" x14ac:dyDescent="0.3">
      <c r="A283" s="70">
        <v>244</v>
      </c>
      <c r="B283" s="10" t="s">
        <v>0</v>
      </c>
      <c r="C283" s="10"/>
      <c r="D283" s="10"/>
      <c r="E283" s="18">
        <f t="shared" si="159"/>
        <v>0</v>
      </c>
      <c r="F283" s="18">
        <f t="shared" si="160"/>
        <v>0</v>
      </c>
      <c r="G283" s="209"/>
      <c r="H283" s="209"/>
      <c r="I283" s="18">
        <f t="shared" si="161"/>
        <v>0</v>
      </c>
      <c r="J283" s="28">
        <v>0</v>
      </c>
      <c r="K283" s="29">
        <v>0</v>
      </c>
      <c r="L283" s="29">
        <v>0</v>
      </c>
      <c r="M283" s="29">
        <v>0</v>
      </c>
      <c r="N283" s="57">
        <v>0</v>
      </c>
      <c r="O283" s="87">
        <v>0</v>
      </c>
    </row>
    <row r="284" spans="1:15" ht="15.75" x14ac:dyDescent="0.25">
      <c r="A284" s="62">
        <v>245</v>
      </c>
      <c r="B284" s="10" t="s">
        <v>1</v>
      </c>
      <c r="C284" s="10"/>
      <c r="D284" s="10"/>
      <c r="E284" s="18">
        <f t="shared" si="159"/>
        <v>0</v>
      </c>
      <c r="F284" s="18">
        <f t="shared" si="160"/>
        <v>0</v>
      </c>
      <c r="G284" s="209"/>
      <c r="H284" s="209"/>
      <c r="I284" s="18">
        <f t="shared" si="161"/>
        <v>0</v>
      </c>
      <c r="J284" s="33">
        <v>0</v>
      </c>
      <c r="K284" s="18">
        <v>0</v>
      </c>
      <c r="L284" s="29">
        <v>0</v>
      </c>
      <c r="M284" s="29">
        <v>0</v>
      </c>
      <c r="N284" s="57">
        <v>0</v>
      </c>
      <c r="O284" s="87">
        <v>0</v>
      </c>
    </row>
    <row r="285" spans="1:15" ht="16.5" thickBot="1" x14ac:dyDescent="0.3">
      <c r="A285" s="70">
        <v>246</v>
      </c>
      <c r="B285" s="104" t="s">
        <v>6</v>
      </c>
      <c r="C285" s="104"/>
      <c r="D285" s="104"/>
      <c r="E285" s="18">
        <f t="shared" si="159"/>
        <v>12000000</v>
      </c>
      <c r="F285" s="18">
        <f t="shared" si="160"/>
        <v>12000000</v>
      </c>
      <c r="G285" s="209"/>
      <c r="H285" s="209"/>
      <c r="I285" s="18">
        <f t="shared" si="161"/>
        <v>12000000</v>
      </c>
      <c r="J285" s="106">
        <v>0</v>
      </c>
      <c r="K285" s="80">
        <v>0</v>
      </c>
      <c r="L285" s="80">
        <v>0</v>
      </c>
      <c r="M285" s="80">
        <v>12000000</v>
      </c>
      <c r="N285" s="94">
        <v>0</v>
      </c>
      <c r="O285" s="95">
        <v>0</v>
      </c>
    </row>
    <row r="286" spans="1:15" ht="78.75" x14ac:dyDescent="0.25">
      <c r="A286" s="62">
        <v>247</v>
      </c>
      <c r="B286" s="100" t="s">
        <v>175</v>
      </c>
      <c r="C286" s="101" t="s">
        <v>79</v>
      </c>
      <c r="D286" s="101"/>
      <c r="E286" s="65">
        <f>E287</f>
        <v>12000000</v>
      </c>
      <c r="F286" s="65">
        <f>F287</f>
        <v>12000000</v>
      </c>
      <c r="G286" s="208">
        <v>2022</v>
      </c>
      <c r="H286" s="208">
        <v>2022</v>
      </c>
      <c r="I286" s="102">
        <f>I288+I289+I290+I291</f>
        <v>12000000</v>
      </c>
      <c r="J286" s="103">
        <f>J288+J289+J290+J291</f>
        <v>0</v>
      </c>
      <c r="K286" s="69">
        <f>K288+K289+K290+K291</f>
        <v>0</v>
      </c>
      <c r="L286" s="69">
        <f>L288+L289+L290+L291</f>
        <v>0</v>
      </c>
      <c r="M286" s="69">
        <f>M288+M289+M290+M291</f>
        <v>12000000</v>
      </c>
      <c r="N286" s="90">
        <v>0</v>
      </c>
      <c r="O286" s="91">
        <v>0</v>
      </c>
    </row>
    <row r="287" spans="1:15" ht="16.5" thickBot="1" x14ac:dyDescent="0.3">
      <c r="A287" s="70">
        <v>248</v>
      </c>
      <c r="B287" s="9" t="s">
        <v>124</v>
      </c>
      <c r="C287" s="9"/>
      <c r="D287" s="9"/>
      <c r="E287" s="12">
        <f>I287</f>
        <v>12000000</v>
      </c>
      <c r="F287" s="12">
        <f>I287</f>
        <v>12000000</v>
      </c>
      <c r="G287" s="209"/>
      <c r="H287" s="209"/>
      <c r="I287" s="18">
        <f>J287+K287+L287+M287+N287+O287</f>
        <v>12000000</v>
      </c>
      <c r="J287" s="28">
        <f>J288+J289+J290+J291</f>
        <v>0</v>
      </c>
      <c r="K287" s="28">
        <f t="shared" ref="K287:O287" si="162">K288+K289+K290+K291</f>
        <v>0</v>
      </c>
      <c r="L287" s="28">
        <f t="shared" si="162"/>
        <v>0</v>
      </c>
      <c r="M287" s="28">
        <f t="shared" si="162"/>
        <v>12000000</v>
      </c>
      <c r="N287" s="28">
        <f t="shared" si="162"/>
        <v>0</v>
      </c>
      <c r="O287" s="28">
        <f t="shared" si="162"/>
        <v>0</v>
      </c>
    </row>
    <row r="288" spans="1:15" ht="15.75" x14ac:dyDescent="0.25">
      <c r="A288" s="62">
        <v>249</v>
      </c>
      <c r="B288" s="32" t="s">
        <v>5</v>
      </c>
      <c r="C288" s="32"/>
      <c r="D288" s="32"/>
      <c r="E288" s="18">
        <f t="shared" ref="E288:E291" si="163">I288</f>
        <v>0</v>
      </c>
      <c r="F288" s="18">
        <f t="shared" ref="F288:F291" si="164">I288</f>
        <v>0</v>
      </c>
      <c r="G288" s="209"/>
      <c r="H288" s="209"/>
      <c r="I288" s="18">
        <f t="shared" ref="I288:I291" si="165">J288+K288+L288+M288+N288+O288</f>
        <v>0</v>
      </c>
      <c r="J288" s="28">
        <v>0</v>
      </c>
      <c r="K288" s="29">
        <v>0</v>
      </c>
      <c r="L288" s="29">
        <v>0</v>
      </c>
      <c r="M288" s="29">
        <v>0</v>
      </c>
      <c r="N288" s="57">
        <v>0</v>
      </c>
      <c r="O288" s="87">
        <v>0</v>
      </c>
    </row>
    <row r="289" spans="1:15" ht="16.5" thickBot="1" x14ac:dyDescent="0.3">
      <c r="A289" s="70">
        <v>250</v>
      </c>
      <c r="B289" s="10" t="s">
        <v>0</v>
      </c>
      <c r="C289" s="10"/>
      <c r="D289" s="10"/>
      <c r="E289" s="18">
        <f t="shared" si="163"/>
        <v>0</v>
      </c>
      <c r="F289" s="18">
        <f t="shared" si="164"/>
        <v>0</v>
      </c>
      <c r="G289" s="209"/>
      <c r="H289" s="209"/>
      <c r="I289" s="18">
        <f t="shared" si="165"/>
        <v>0</v>
      </c>
      <c r="J289" s="28">
        <v>0</v>
      </c>
      <c r="K289" s="29">
        <v>0</v>
      </c>
      <c r="L289" s="29">
        <v>0</v>
      </c>
      <c r="M289" s="29">
        <v>0</v>
      </c>
      <c r="N289" s="57">
        <v>0</v>
      </c>
      <c r="O289" s="87">
        <v>0</v>
      </c>
    </row>
    <row r="290" spans="1:15" ht="15.75" x14ac:dyDescent="0.25">
      <c r="A290" s="62">
        <v>251</v>
      </c>
      <c r="B290" s="10" t="s">
        <v>1</v>
      </c>
      <c r="C290" s="10"/>
      <c r="D290" s="10"/>
      <c r="E290" s="18">
        <f t="shared" si="163"/>
        <v>0</v>
      </c>
      <c r="F290" s="18">
        <f t="shared" si="164"/>
        <v>0</v>
      </c>
      <c r="G290" s="209"/>
      <c r="H290" s="209"/>
      <c r="I290" s="18">
        <f t="shared" si="165"/>
        <v>0</v>
      </c>
      <c r="J290" s="33">
        <v>0</v>
      </c>
      <c r="K290" s="18">
        <v>0</v>
      </c>
      <c r="L290" s="29">
        <v>0</v>
      </c>
      <c r="M290" s="29">
        <v>0</v>
      </c>
      <c r="N290" s="57">
        <v>0</v>
      </c>
      <c r="O290" s="87">
        <v>0</v>
      </c>
    </row>
    <row r="291" spans="1:15" ht="16.5" thickBot="1" x14ac:dyDescent="0.3">
      <c r="A291" s="70">
        <v>252</v>
      </c>
      <c r="B291" s="104" t="s">
        <v>6</v>
      </c>
      <c r="C291" s="104"/>
      <c r="D291" s="104"/>
      <c r="E291" s="18">
        <f t="shared" si="163"/>
        <v>12000000</v>
      </c>
      <c r="F291" s="18">
        <f t="shared" si="164"/>
        <v>12000000</v>
      </c>
      <c r="G291" s="209"/>
      <c r="H291" s="209"/>
      <c r="I291" s="18">
        <f t="shared" si="165"/>
        <v>12000000</v>
      </c>
      <c r="J291" s="106">
        <v>0</v>
      </c>
      <c r="K291" s="80">
        <v>0</v>
      </c>
      <c r="L291" s="80">
        <v>0</v>
      </c>
      <c r="M291" s="80">
        <v>12000000</v>
      </c>
      <c r="N291" s="94">
        <v>0</v>
      </c>
      <c r="O291" s="95">
        <v>0</v>
      </c>
    </row>
    <row r="292" spans="1:15" ht="94.5" x14ac:dyDescent="0.25">
      <c r="A292" s="62">
        <v>253</v>
      </c>
      <c r="B292" s="100" t="s">
        <v>176</v>
      </c>
      <c r="C292" s="101" t="s">
        <v>83</v>
      </c>
      <c r="D292" s="101"/>
      <c r="E292" s="65">
        <f>E293</f>
        <v>2500000</v>
      </c>
      <c r="F292" s="65">
        <f>F293</f>
        <v>2500000</v>
      </c>
      <c r="G292" s="208">
        <v>2022</v>
      </c>
      <c r="H292" s="208">
        <v>2022</v>
      </c>
      <c r="I292" s="102">
        <f>I294+I295+I296+I297</f>
        <v>2500000</v>
      </c>
      <c r="J292" s="103">
        <f>J294+J295+J296+J297</f>
        <v>0</v>
      </c>
      <c r="K292" s="69">
        <f>K294+K295+K296+K297</f>
        <v>0</v>
      </c>
      <c r="L292" s="69">
        <f>L294+L295+L296+L297</f>
        <v>0</v>
      </c>
      <c r="M292" s="69">
        <f>M294+M295+M296+M297</f>
        <v>2500000</v>
      </c>
      <c r="N292" s="90">
        <v>0</v>
      </c>
      <c r="O292" s="91">
        <v>0</v>
      </c>
    </row>
    <row r="293" spans="1:15" ht="16.5" thickBot="1" x14ac:dyDescent="0.3">
      <c r="A293" s="70">
        <v>254</v>
      </c>
      <c r="B293" s="9" t="s">
        <v>125</v>
      </c>
      <c r="C293" s="9"/>
      <c r="D293" s="9"/>
      <c r="E293" s="12">
        <f>I293</f>
        <v>2500000</v>
      </c>
      <c r="F293" s="12">
        <f>I293</f>
        <v>2500000</v>
      </c>
      <c r="G293" s="209"/>
      <c r="H293" s="209"/>
      <c r="I293" s="18">
        <f>J293+K293+L293+M293+N293+O293</f>
        <v>2500000</v>
      </c>
      <c r="J293" s="28">
        <f>J294+J295+J296+J297</f>
        <v>0</v>
      </c>
      <c r="K293" s="28">
        <f t="shared" ref="K293" si="166">K294+K295+K296+K297</f>
        <v>0</v>
      </c>
      <c r="L293" s="28">
        <f t="shared" ref="L293" si="167">L294+L295+L296+L297</f>
        <v>0</v>
      </c>
      <c r="M293" s="28">
        <f t="shared" ref="M293" si="168">M294+M295+M296+M297</f>
        <v>2500000</v>
      </c>
      <c r="N293" s="28">
        <f t="shared" ref="N293" si="169">N294+N295+N296+N297</f>
        <v>0</v>
      </c>
      <c r="O293" s="28">
        <f t="shared" ref="O293" si="170">O294+O295+O296+O297</f>
        <v>0</v>
      </c>
    </row>
    <row r="294" spans="1:15" ht="15.75" x14ac:dyDescent="0.25">
      <c r="A294" s="62">
        <v>255</v>
      </c>
      <c r="B294" s="32" t="s">
        <v>5</v>
      </c>
      <c r="C294" s="32"/>
      <c r="D294" s="32"/>
      <c r="E294" s="18">
        <f t="shared" ref="E294:E297" si="171">I294</f>
        <v>0</v>
      </c>
      <c r="F294" s="18">
        <f t="shared" ref="F294:F297" si="172">I294</f>
        <v>0</v>
      </c>
      <c r="G294" s="209"/>
      <c r="H294" s="209"/>
      <c r="I294" s="18">
        <f t="shared" ref="I294:I297" si="173">J294+K294+L294+M294+N294+O294</f>
        <v>0</v>
      </c>
      <c r="J294" s="28">
        <v>0</v>
      </c>
      <c r="K294" s="29">
        <v>0</v>
      </c>
      <c r="L294" s="29">
        <v>0</v>
      </c>
      <c r="M294" s="29">
        <v>0</v>
      </c>
      <c r="N294" s="57">
        <v>0</v>
      </c>
      <c r="O294" s="87">
        <v>0</v>
      </c>
    </row>
    <row r="295" spans="1:15" ht="16.5" thickBot="1" x14ac:dyDescent="0.3">
      <c r="A295" s="70">
        <v>256</v>
      </c>
      <c r="B295" s="10" t="s">
        <v>0</v>
      </c>
      <c r="C295" s="10"/>
      <c r="D295" s="10"/>
      <c r="E295" s="18">
        <f t="shared" si="171"/>
        <v>0</v>
      </c>
      <c r="F295" s="18">
        <f t="shared" si="172"/>
        <v>0</v>
      </c>
      <c r="G295" s="209"/>
      <c r="H295" s="209"/>
      <c r="I295" s="18">
        <f t="shared" si="173"/>
        <v>0</v>
      </c>
      <c r="J295" s="28">
        <v>0</v>
      </c>
      <c r="K295" s="29">
        <v>0</v>
      </c>
      <c r="L295" s="29">
        <v>0</v>
      </c>
      <c r="M295" s="29">
        <v>0</v>
      </c>
      <c r="N295" s="57">
        <v>0</v>
      </c>
      <c r="O295" s="87">
        <v>0</v>
      </c>
    </row>
    <row r="296" spans="1:15" ht="15.75" x14ac:dyDescent="0.25">
      <c r="A296" s="62">
        <v>257</v>
      </c>
      <c r="B296" s="10" t="s">
        <v>1</v>
      </c>
      <c r="C296" s="10"/>
      <c r="D296" s="10"/>
      <c r="E296" s="18">
        <f t="shared" si="171"/>
        <v>2500000</v>
      </c>
      <c r="F296" s="18">
        <f t="shared" si="172"/>
        <v>2500000</v>
      </c>
      <c r="G296" s="209"/>
      <c r="H296" s="209"/>
      <c r="I296" s="18">
        <f t="shared" si="173"/>
        <v>2500000</v>
      </c>
      <c r="J296" s="33">
        <v>0</v>
      </c>
      <c r="K296" s="18">
        <v>0</v>
      </c>
      <c r="L296" s="29">
        <v>0</v>
      </c>
      <c r="M296" s="29">
        <v>2500000</v>
      </c>
      <c r="N296" s="57">
        <v>0</v>
      </c>
      <c r="O296" s="87">
        <v>0</v>
      </c>
    </row>
    <row r="297" spans="1:15" ht="16.5" thickBot="1" x14ac:dyDescent="0.3">
      <c r="A297" s="70">
        <v>258</v>
      </c>
      <c r="B297" s="104" t="s">
        <v>6</v>
      </c>
      <c r="C297" s="104"/>
      <c r="D297" s="104"/>
      <c r="E297" s="18">
        <f t="shared" si="171"/>
        <v>0</v>
      </c>
      <c r="F297" s="18">
        <f t="shared" si="172"/>
        <v>0</v>
      </c>
      <c r="G297" s="209"/>
      <c r="H297" s="209"/>
      <c r="I297" s="18">
        <f t="shared" si="173"/>
        <v>0</v>
      </c>
      <c r="J297" s="106">
        <v>0</v>
      </c>
      <c r="K297" s="80">
        <v>0</v>
      </c>
      <c r="L297" s="80">
        <v>0</v>
      </c>
      <c r="M297" s="80">
        <v>0</v>
      </c>
      <c r="N297" s="94">
        <v>0</v>
      </c>
      <c r="O297" s="95">
        <v>0</v>
      </c>
    </row>
    <row r="298" spans="1:15" ht="110.25" x14ac:dyDescent="0.25">
      <c r="A298" s="62">
        <v>259</v>
      </c>
      <c r="B298" s="100" t="s">
        <v>177</v>
      </c>
      <c r="C298" s="101" t="s">
        <v>83</v>
      </c>
      <c r="D298" s="101"/>
      <c r="E298" s="65">
        <f>E299</f>
        <v>2000000</v>
      </c>
      <c r="F298" s="65">
        <f>F299</f>
        <v>2000000</v>
      </c>
      <c r="G298" s="208">
        <v>2022</v>
      </c>
      <c r="H298" s="208">
        <v>2022</v>
      </c>
      <c r="I298" s="102">
        <f>I300+I301+I302+I303</f>
        <v>2000000</v>
      </c>
      <c r="J298" s="103">
        <f>J300+J301+J302+J303</f>
        <v>0</v>
      </c>
      <c r="K298" s="102">
        <f>K300+K301+K302+K303</f>
        <v>0</v>
      </c>
      <c r="L298" s="102">
        <f>L300+L301+L302+L303</f>
        <v>0</v>
      </c>
      <c r="M298" s="102">
        <f>M300+M301+M302+M303</f>
        <v>2000000</v>
      </c>
      <c r="N298" s="138">
        <v>0</v>
      </c>
      <c r="O298" s="133">
        <v>0</v>
      </c>
    </row>
    <row r="299" spans="1:15" ht="16.5" thickBot="1" x14ac:dyDescent="0.3">
      <c r="A299" s="70">
        <v>260</v>
      </c>
      <c r="B299" s="9" t="s">
        <v>126</v>
      </c>
      <c r="C299" s="9"/>
      <c r="D299" s="9"/>
      <c r="E299" s="12">
        <f>I299</f>
        <v>2000000</v>
      </c>
      <c r="F299" s="12">
        <f>I299</f>
        <v>2000000</v>
      </c>
      <c r="G299" s="209"/>
      <c r="H299" s="209"/>
      <c r="I299" s="18">
        <f>J299+K299+L299+M299+N299+O299</f>
        <v>2000000</v>
      </c>
      <c r="J299" s="28">
        <f>J300+J301+J302+J303</f>
        <v>0</v>
      </c>
      <c r="K299" s="28">
        <f t="shared" ref="K299:O299" si="174">K300+K301+K302+K303</f>
        <v>0</v>
      </c>
      <c r="L299" s="28">
        <f t="shared" si="174"/>
        <v>0</v>
      </c>
      <c r="M299" s="28">
        <f t="shared" si="174"/>
        <v>2000000</v>
      </c>
      <c r="N299" s="28">
        <f t="shared" si="174"/>
        <v>0</v>
      </c>
      <c r="O299" s="28">
        <f t="shared" si="174"/>
        <v>0</v>
      </c>
    </row>
    <row r="300" spans="1:15" ht="15.75" x14ac:dyDescent="0.25">
      <c r="A300" s="62">
        <v>261</v>
      </c>
      <c r="B300" s="32" t="s">
        <v>5</v>
      </c>
      <c r="C300" s="32"/>
      <c r="D300" s="32"/>
      <c r="E300" s="18">
        <f t="shared" ref="E300:E303" si="175">I300</f>
        <v>0</v>
      </c>
      <c r="F300" s="18">
        <f t="shared" ref="F300:F303" si="176">I300</f>
        <v>0</v>
      </c>
      <c r="G300" s="209"/>
      <c r="H300" s="209"/>
      <c r="I300" s="18">
        <f t="shared" ref="I300:I303" si="177">J300+K300+L300+M300+N300+O300</f>
        <v>0</v>
      </c>
      <c r="J300" s="28">
        <v>0</v>
      </c>
      <c r="K300" s="18">
        <v>0</v>
      </c>
      <c r="L300" s="18">
        <v>0</v>
      </c>
      <c r="M300" s="18">
        <v>0</v>
      </c>
      <c r="N300" s="139">
        <v>0</v>
      </c>
      <c r="O300" s="135">
        <v>0</v>
      </c>
    </row>
    <row r="301" spans="1:15" ht="16.5" thickBot="1" x14ac:dyDescent="0.3">
      <c r="A301" s="70">
        <v>262</v>
      </c>
      <c r="B301" s="10" t="s">
        <v>0</v>
      </c>
      <c r="C301" s="10"/>
      <c r="D301" s="10"/>
      <c r="E301" s="18">
        <f t="shared" si="175"/>
        <v>0</v>
      </c>
      <c r="F301" s="18">
        <f t="shared" si="176"/>
        <v>0</v>
      </c>
      <c r="G301" s="209"/>
      <c r="H301" s="209"/>
      <c r="I301" s="18">
        <f t="shared" si="177"/>
        <v>0</v>
      </c>
      <c r="J301" s="28">
        <v>0</v>
      </c>
      <c r="K301" s="18">
        <v>0</v>
      </c>
      <c r="L301" s="18">
        <v>0</v>
      </c>
      <c r="M301" s="18">
        <v>0</v>
      </c>
      <c r="N301" s="139">
        <v>0</v>
      </c>
      <c r="O301" s="135">
        <v>0</v>
      </c>
    </row>
    <row r="302" spans="1:15" ht="15.75" x14ac:dyDescent="0.25">
      <c r="A302" s="62">
        <v>263</v>
      </c>
      <c r="B302" s="10" t="s">
        <v>1</v>
      </c>
      <c r="C302" s="10"/>
      <c r="D302" s="10"/>
      <c r="E302" s="18">
        <f t="shared" si="175"/>
        <v>0</v>
      </c>
      <c r="F302" s="18">
        <f t="shared" si="176"/>
        <v>0</v>
      </c>
      <c r="G302" s="209"/>
      <c r="H302" s="209"/>
      <c r="I302" s="18">
        <f t="shared" si="177"/>
        <v>0</v>
      </c>
      <c r="J302" s="33">
        <v>0</v>
      </c>
      <c r="K302" s="18">
        <v>0</v>
      </c>
      <c r="L302" s="18">
        <v>0</v>
      </c>
      <c r="M302" s="18">
        <v>0</v>
      </c>
      <c r="N302" s="139">
        <v>0</v>
      </c>
      <c r="O302" s="135">
        <v>0</v>
      </c>
    </row>
    <row r="303" spans="1:15" ht="16.5" thickBot="1" x14ac:dyDescent="0.3">
      <c r="A303" s="70">
        <v>264</v>
      </c>
      <c r="B303" s="104" t="s">
        <v>6</v>
      </c>
      <c r="C303" s="104"/>
      <c r="D303" s="104"/>
      <c r="E303" s="18">
        <f t="shared" si="175"/>
        <v>2000000</v>
      </c>
      <c r="F303" s="18">
        <f t="shared" si="176"/>
        <v>2000000</v>
      </c>
      <c r="G303" s="209"/>
      <c r="H303" s="209"/>
      <c r="I303" s="18">
        <f t="shared" si="177"/>
        <v>2000000</v>
      </c>
      <c r="J303" s="106">
        <v>0</v>
      </c>
      <c r="K303" s="105">
        <v>0</v>
      </c>
      <c r="L303" s="105">
        <v>0</v>
      </c>
      <c r="M303" s="105">
        <v>2000000</v>
      </c>
      <c r="N303" s="140">
        <v>0</v>
      </c>
      <c r="O303" s="137">
        <v>0</v>
      </c>
    </row>
    <row r="304" spans="1:15" ht="78.75" x14ac:dyDescent="0.25">
      <c r="A304" s="62">
        <v>265</v>
      </c>
      <c r="B304" s="63" t="s">
        <v>178</v>
      </c>
      <c r="C304" s="111" t="s">
        <v>83</v>
      </c>
      <c r="D304" s="111"/>
      <c r="E304" s="68">
        <f>E305</f>
        <v>9087000</v>
      </c>
      <c r="F304" s="68">
        <f>F305</f>
        <v>9087000</v>
      </c>
      <c r="G304" s="211" t="s">
        <v>84</v>
      </c>
      <c r="H304" s="211" t="s">
        <v>84</v>
      </c>
      <c r="I304" s="67">
        <f>I305</f>
        <v>9087000</v>
      </c>
      <c r="J304" s="67">
        <f t="shared" ref="J304:O304" si="178">J305</f>
        <v>0</v>
      </c>
      <c r="K304" s="67">
        <f t="shared" si="178"/>
        <v>0</v>
      </c>
      <c r="L304" s="67">
        <f t="shared" si="178"/>
        <v>0</v>
      </c>
      <c r="M304" s="67">
        <f t="shared" si="178"/>
        <v>0</v>
      </c>
      <c r="N304" s="147">
        <f t="shared" si="178"/>
        <v>9087000</v>
      </c>
      <c r="O304" s="147">
        <f t="shared" si="178"/>
        <v>0</v>
      </c>
    </row>
    <row r="305" spans="1:15" ht="16.5" thickBot="1" x14ac:dyDescent="0.3">
      <c r="A305" s="70">
        <v>266</v>
      </c>
      <c r="B305" s="4" t="s">
        <v>127</v>
      </c>
      <c r="C305" s="4"/>
      <c r="D305" s="4"/>
      <c r="E305" s="13">
        <f>E306+E307+E308+E309</f>
        <v>9087000</v>
      </c>
      <c r="F305" s="13">
        <f>F306+F307+F308+F309</f>
        <v>9087000</v>
      </c>
      <c r="G305" s="212"/>
      <c r="H305" s="212"/>
      <c r="I305" s="14">
        <f>J305+K305+L305+M305+N305+O305</f>
        <v>9087000</v>
      </c>
      <c r="J305" s="15">
        <f>J306+J307+J308+J309</f>
        <v>0</v>
      </c>
      <c r="K305" s="15">
        <f t="shared" ref="K305:O305" si="179">K306+K307+K308+K309</f>
        <v>0</v>
      </c>
      <c r="L305" s="15">
        <f t="shared" si="179"/>
        <v>0</v>
      </c>
      <c r="M305" s="15">
        <f t="shared" si="179"/>
        <v>0</v>
      </c>
      <c r="N305" s="27">
        <f t="shared" si="179"/>
        <v>9087000</v>
      </c>
      <c r="O305" s="27">
        <f t="shared" si="179"/>
        <v>0</v>
      </c>
    </row>
    <row r="306" spans="1:15" ht="15.75" x14ac:dyDescent="0.25">
      <c r="A306" s="62">
        <v>267</v>
      </c>
      <c r="B306" s="7" t="s">
        <v>5</v>
      </c>
      <c r="C306" s="7"/>
      <c r="D306" s="7"/>
      <c r="E306" s="15">
        <v>0</v>
      </c>
      <c r="F306" s="15">
        <v>0</v>
      </c>
      <c r="G306" s="212"/>
      <c r="H306" s="212"/>
      <c r="I306" s="14">
        <f t="shared" ref="I306:I309" si="180">J306+K306+L306+M306+N306+O306</f>
        <v>0</v>
      </c>
      <c r="J306" s="15">
        <v>0</v>
      </c>
      <c r="K306" s="29">
        <v>0</v>
      </c>
      <c r="L306" s="29">
        <v>0</v>
      </c>
      <c r="M306" s="29">
        <v>0</v>
      </c>
      <c r="N306" s="148">
        <v>0</v>
      </c>
      <c r="O306" s="146">
        <v>0</v>
      </c>
    </row>
    <row r="307" spans="1:15" ht="16.5" thickBot="1" x14ac:dyDescent="0.3">
      <c r="A307" s="70">
        <v>268</v>
      </c>
      <c r="B307" s="5" t="s">
        <v>0</v>
      </c>
      <c r="C307" s="5"/>
      <c r="D307" s="5"/>
      <c r="E307" s="14">
        <f>I307</f>
        <v>8230000</v>
      </c>
      <c r="F307" s="14">
        <f>I307</f>
        <v>8230000</v>
      </c>
      <c r="G307" s="212"/>
      <c r="H307" s="212"/>
      <c r="I307" s="14">
        <f t="shared" si="180"/>
        <v>8230000</v>
      </c>
      <c r="J307" s="15">
        <v>0</v>
      </c>
      <c r="K307" s="29">
        <v>0</v>
      </c>
      <c r="L307" s="29">
        <v>0</v>
      </c>
      <c r="M307" s="29">
        <v>0</v>
      </c>
      <c r="N307" s="148">
        <v>8230000</v>
      </c>
      <c r="O307" s="146">
        <v>0</v>
      </c>
    </row>
    <row r="308" spans="1:15" ht="15.75" x14ac:dyDescent="0.25">
      <c r="A308" s="62">
        <v>269</v>
      </c>
      <c r="B308" s="5" t="s">
        <v>1</v>
      </c>
      <c r="C308" s="5"/>
      <c r="D308" s="5"/>
      <c r="E308" s="14">
        <f>F308</f>
        <v>500000</v>
      </c>
      <c r="F308" s="14">
        <f>I308</f>
        <v>500000</v>
      </c>
      <c r="G308" s="212"/>
      <c r="H308" s="212"/>
      <c r="I308" s="14">
        <f t="shared" si="180"/>
        <v>500000</v>
      </c>
      <c r="J308" s="15">
        <v>0</v>
      </c>
      <c r="K308" s="29">
        <v>0</v>
      </c>
      <c r="L308" s="29">
        <v>0</v>
      </c>
      <c r="M308" s="29">
        <v>0</v>
      </c>
      <c r="N308" s="148">
        <v>500000</v>
      </c>
      <c r="O308" s="146">
        <v>0</v>
      </c>
    </row>
    <row r="309" spans="1:15" ht="16.5" thickBot="1" x14ac:dyDescent="0.3">
      <c r="A309" s="70">
        <v>270</v>
      </c>
      <c r="B309" s="77" t="s">
        <v>6</v>
      </c>
      <c r="C309" s="77"/>
      <c r="D309" s="77"/>
      <c r="E309" s="78">
        <f>I309</f>
        <v>357000</v>
      </c>
      <c r="F309" s="78">
        <f>I309</f>
        <v>357000</v>
      </c>
      <c r="G309" s="213"/>
      <c r="H309" s="213"/>
      <c r="I309" s="79">
        <f t="shared" si="180"/>
        <v>357000</v>
      </c>
      <c r="J309" s="78">
        <v>0</v>
      </c>
      <c r="K309" s="80">
        <v>0</v>
      </c>
      <c r="L309" s="80">
        <v>0</v>
      </c>
      <c r="M309" s="80">
        <v>0</v>
      </c>
      <c r="N309" s="149">
        <v>357000</v>
      </c>
      <c r="O309" s="150">
        <v>0</v>
      </c>
    </row>
    <row r="310" spans="1:15" ht="94.5" x14ac:dyDescent="0.25">
      <c r="A310" s="62">
        <v>271</v>
      </c>
      <c r="B310" s="63" t="s">
        <v>179</v>
      </c>
      <c r="C310" s="111" t="s">
        <v>81</v>
      </c>
      <c r="D310" s="111"/>
      <c r="E310" s="66">
        <f>E313+E314+E315</f>
        <v>21500000</v>
      </c>
      <c r="F310" s="66">
        <f>F313+F314+F315</f>
        <v>21500000</v>
      </c>
      <c r="G310" s="211" t="s">
        <v>84</v>
      </c>
      <c r="H310" s="211" t="s">
        <v>84</v>
      </c>
      <c r="I310" s="67">
        <f>I313+I314+I315</f>
        <v>21500000</v>
      </c>
      <c r="J310" s="68">
        <f>J311</f>
        <v>0</v>
      </c>
      <c r="K310" s="68">
        <f t="shared" ref="K310:O310" si="181">K311</f>
        <v>0</v>
      </c>
      <c r="L310" s="68">
        <f t="shared" si="181"/>
        <v>0</v>
      </c>
      <c r="M310" s="68">
        <f t="shared" si="181"/>
        <v>0</v>
      </c>
      <c r="N310" s="151">
        <f t="shared" si="181"/>
        <v>21500000</v>
      </c>
      <c r="O310" s="152">
        <f t="shared" si="181"/>
        <v>0</v>
      </c>
    </row>
    <row r="311" spans="1:15" ht="16.5" thickBot="1" x14ac:dyDescent="0.3">
      <c r="A311" s="70">
        <v>272</v>
      </c>
      <c r="B311" s="4" t="s">
        <v>128</v>
      </c>
      <c r="C311" s="4"/>
      <c r="D311" s="4"/>
      <c r="E311" s="13">
        <f>E312+E313+E314+E315</f>
        <v>21500000</v>
      </c>
      <c r="F311" s="13">
        <f>F312+F313+F314+F315</f>
        <v>21500000</v>
      </c>
      <c r="G311" s="212"/>
      <c r="H311" s="212"/>
      <c r="I311" s="14">
        <f>J311+K311+L311+M311+N311+O311</f>
        <v>21500000</v>
      </c>
      <c r="J311" s="15">
        <f>J312+J313+J314+J315</f>
        <v>0</v>
      </c>
      <c r="K311" s="15">
        <f t="shared" ref="K311:O311" si="182">K312+K313+K314+K315</f>
        <v>0</v>
      </c>
      <c r="L311" s="15">
        <f t="shared" si="182"/>
        <v>0</v>
      </c>
      <c r="M311" s="15">
        <f t="shared" si="182"/>
        <v>0</v>
      </c>
      <c r="N311" s="27">
        <f t="shared" si="182"/>
        <v>21500000</v>
      </c>
      <c r="O311" s="153">
        <f t="shared" si="182"/>
        <v>0</v>
      </c>
    </row>
    <row r="312" spans="1:15" ht="15.75" x14ac:dyDescent="0.25">
      <c r="A312" s="62">
        <v>273</v>
      </c>
      <c r="B312" s="7" t="s">
        <v>5</v>
      </c>
      <c r="C312" s="7"/>
      <c r="D312" s="7"/>
      <c r="E312" s="15">
        <v>0</v>
      </c>
      <c r="F312" s="15">
        <v>0</v>
      </c>
      <c r="G312" s="212"/>
      <c r="H312" s="212"/>
      <c r="I312" s="14">
        <f t="shared" ref="I312:I315" si="183">J312+K312+L312+M312+N312+O312</f>
        <v>0</v>
      </c>
      <c r="J312" s="15">
        <v>0</v>
      </c>
      <c r="K312" s="29">
        <v>0</v>
      </c>
      <c r="L312" s="29">
        <v>0</v>
      </c>
      <c r="M312" s="29">
        <v>0</v>
      </c>
      <c r="N312" s="154">
        <v>0</v>
      </c>
      <c r="O312" s="146">
        <v>0</v>
      </c>
    </row>
    <row r="313" spans="1:15" ht="16.5" thickBot="1" x14ac:dyDescent="0.3">
      <c r="A313" s="70">
        <v>274</v>
      </c>
      <c r="B313" s="5" t="s">
        <v>0</v>
      </c>
      <c r="C313" s="5"/>
      <c r="D313" s="5"/>
      <c r="E313" s="14">
        <f>I313</f>
        <v>20000000</v>
      </c>
      <c r="F313" s="14">
        <f>I313</f>
        <v>20000000</v>
      </c>
      <c r="G313" s="212"/>
      <c r="H313" s="212"/>
      <c r="I313" s="14">
        <f t="shared" si="183"/>
        <v>20000000</v>
      </c>
      <c r="J313" s="15">
        <v>0</v>
      </c>
      <c r="K313" s="29">
        <v>0</v>
      </c>
      <c r="L313" s="29">
        <v>0</v>
      </c>
      <c r="M313" s="29">
        <v>0</v>
      </c>
      <c r="N313" s="154">
        <v>20000000</v>
      </c>
      <c r="O313" s="146">
        <v>0</v>
      </c>
    </row>
    <row r="314" spans="1:15" ht="15.75" x14ac:dyDescent="0.25">
      <c r="A314" s="62">
        <v>275</v>
      </c>
      <c r="B314" s="5" t="s">
        <v>1</v>
      </c>
      <c r="C314" s="5"/>
      <c r="D314" s="5"/>
      <c r="E314" s="14">
        <f>F314</f>
        <v>500000</v>
      </c>
      <c r="F314" s="14">
        <f>I314</f>
        <v>500000</v>
      </c>
      <c r="G314" s="212"/>
      <c r="H314" s="212"/>
      <c r="I314" s="14">
        <f t="shared" si="183"/>
        <v>500000</v>
      </c>
      <c r="J314" s="15">
        <v>0</v>
      </c>
      <c r="K314" s="18">
        <v>0</v>
      </c>
      <c r="L314" s="29">
        <v>0</v>
      </c>
      <c r="M314" s="29">
        <v>0</v>
      </c>
      <c r="N314" s="154">
        <v>500000</v>
      </c>
      <c r="O314" s="146">
        <v>0</v>
      </c>
    </row>
    <row r="315" spans="1:15" ht="16.5" thickBot="1" x14ac:dyDescent="0.3">
      <c r="A315" s="70">
        <v>276</v>
      </c>
      <c r="B315" s="77" t="s">
        <v>6</v>
      </c>
      <c r="C315" s="77"/>
      <c r="D315" s="77"/>
      <c r="E315" s="78">
        <f>I315</f>
        <v>1000000</v>
      </c>
      <c r="F315" s="78">
        <f>I315</f>
        <v>1000000</v>
      </c>
      <c r="G315" s="212"/>
      <c r="H315" s="212"/>
      <c r="I315" s="79">
        <f t="shared" si="183"/>
        <v>1000000</v>
      </c>
      <c r="J315" s="78">
        <v>0</v>
      </c>
      <c r="K315" s="80">
        <v>0</v>
      </c>
      <c r="L315" s="80">
        <v>0</v>
      </c>
      <c r="M315" s="80">
        <v>0</v>
      </c>
      <c r="N315" s="155">
        <v>1000000</v>
      </c>
      <c r="O315" s="150">
        <v>0</v>
      </c>
    </row>
    <row r="316" spans="1:15" ht="94.5" x14ac:dyDescent="0.25">
      <c r="A316" s="62">
        <v>277</v>
      </c>
      <c r="B316" s="63" t="s">
        <v>180</v>
      </c>
      <c r="C316" s="111" t="s">
        <v>85</v>
      </c>
      <c r="D316" s="111"/>
      <c r="E316" s="66">
        <f>E319+E320+E321</f>
        <v>21500000</v>
      </c>
      <c r="F316" s="66">
        <f>F319+F320+F321</f>
        <v>21500000</v>
      </c>
      <c r="G316" s="211" t="s">
        <v>84</v>
      </c>
      <c r="H316" s="211" t="s">
        <v>84</v>
      </c>
      <c r="I316" s="67">
        <f>I319+I320+I321</f>
        <v>21500000</v>
      </c>
      <c r="J316" s="69">
        <f>J319+J320+J321</f>
        <v>0</v>
      </c>
      <c r="K316" s="69">
        <f>K317</f>
        <v>0</v>
      </c>
      <c r="L316" s="69">
        <v>0</v>
      </c>
      <c r="M316" s="69">
        <v>0</v>
      </c>
      <c r="N316" s="156">
        <f>N317</f>
        <v>21500000</v>
      </c>
      <c r="O316" s="157">
        <v>0</v>
      </c>
    </row>
    <row r="317" spans="1:15" ht="16.5" thickBot="1" x14ac:dyDescent="0.3">
      <c r="A317" s="70">
        <v>278</v>
      </c>
      <c r="B317" s="4" t="s">
        <v>129</v>
      </c>
      <c r="C317" s="4"/>
      <c r="D317" s="4"/>
      <c r="E317" s="13">
        <f>E318+E319+E320+E321</f>
        <v>21500000</v>
      </c>
      <c r="F317" s="13">
        <f>F318+F319+F320+F321</f>
        <v>21500000</v>
      </c>
      <c r="G317" s="212"/>
      <c r="H317" s="212"/>
      <c r="I317" s="14">
        <f>I318+I319+I320+I321</f>
        <v>21500000</v>
      </c>
      <c r="J317" s="14">
        <f t="shared" ref="J317:O317" si="184">J318+J319+J320+J321</f>
        <v>0</v>
      </c>
      <c r="K317" s="14">
        <f t="shared" si="184"/>
        <v>0</v>
      </c>
      <c r="L317" s="14">
        <f t="shared" si="184"/>
        <v>0</v>
      </c>
      <c r="M317" s="14">
        <f t="shared" si="184"/>
        <v>0</v>
      </c>
      <c r="N317" s="14">
        <f t="shared" si="184"/>
        <v>21500000</v>
      </c>
      <c r="O317" s="14">
        <f t="shared" si="184"/>
        <v>0</v>
      </c>
    </row>
    <row r="318" spans="1:15" ht="15.75" x14ac:dyDescent="0.25">
      <c r="A318" s="62">
        <v>279</v>
      </c>
      <c r="B318" s="7" t="s">
        <v>5</v>
      </c>
      <c r="C318" s="7"/>
      <c r="D318" s="7"/>
      <c r="E318" s="15">
        <v>0</v>
      </c>
      <c r="F318" s="15">
        <v>0</v>
      </c>
      <c r="G318" s="212"/>
      <c r="H318" s="212"/>
      <c r="I318" s="14">
        <f t="shared" ref="I318:I321" si="185">J318+K318+L318+M318+N318+O318</f>
        <v>0</v>
      </c>
      <c r="J318" s="30">
        <v>0</v>
      </c>
      <c r="K318" s="29">
        <v>0</v>
      </c>
      <c r="L318" s="29">
        <v>0</v>
      </c>
      <c r="M318" s="29">
        <v>0</v>
      </c>
      <c r="N318" s="154">
        <v>0</v>
      </c>
      <c r="O318" s="146">
        <v>0</v>
      </c>
    </row>
    <row r="319" spans="1:15" ht="16.5" thickBot="1" x14ac:dyDescent="0.3">
      <c r="A319" s="70">
        <v>280</v>
      </c>
      <c r="B319" s="5" t="s">
        <v>0</v>
      </c>
      <c r="C319" s="5"/>
      <c r="D319" s="5"/>
      <c r="E319" s="14">
        <f>I319</f>
        <v>20000000</v>
      </c>
      <c r="F319" s="14">
        <f>I319</f>
        <v>20000000</v>
      </c>
      <c r="G319" s="212"/>
      <c r="H319" s="212"/>
      <c r="I319" s="14">
        <f t="shared" si="185"/>
        <v>20000000</v>
      </c>
      <c r="J319" s="30">
        <v>0</v>
      </c>
      <c r="K319" s="29">
        <v>0</v>
      </c>
      <c r="L319" s="29">
        <v>0</v>
      </c>
      <c r="M319" s="29">
        <v>0</v>
      </c>
      <c r="N319" s="154">
        <v>20000000</v>
      </c>
      <c r="O319" s="146">
        <v>0</v>
      </c>
    </row>
    <row r="320" spans="1:15" ht="15.75" x14ac:dyDescent="0.25">
      <c r="A320" s="62">
        <v>281</v>
      </c>
      <c r="B320" s="5" t="s">
        <v>1</v>
      </c>
      <c r="C320" s="5"/>
      <c r="D320" s="5"/>
      <c r="E320" s="14">
        <f>F320</f>
        <v>500000</v>
      </c>
      <c r="F320" s="14">
        <f>I320</f>
        <v>500000</v>
      </c>
      <c r="G320" s="212"/>
      <c r="H320" s="212"/>
      <c r="I320" s="14">
        <f t="shared" si="185"/>
        <v>500000</v>
      </c>
      <c r="J320" s="30">
        <v>0</v>
      </c>
      <c r="K320" s="18">
        <v>0</v>
      </c>
      <c r="L320" s="29">
        <v>0</v>
      </c>
      <c r="M320" s="29">
        <v>0</v>
      </c>
      <c r="N320" s="154">
        <v>500000</v>
      </c>
      <c r="O320" s="146">
        <v>0</v>
      </c>
    </row>
    <row r="321" spans="1:15" ht="16.5" thickBot="1" x14ac:dyDescent="0.3">
      <c r="A321" s="70">
        <v>282</v>
      </c>
      <c r="B321" s="77" t="s">
        <v>6</v>
      </c>
      <c r="C321" s="77"/>
      <c r="D321" s="77"/>
      <c r="E321" s="78">
        <f>I321</f>
        <v>1000000</v>
      </c>
      <c r="F321" s="78">
        <f>I321</f>
        <v>1000000</v>
      </c>
      <c r="G321" s="212"/>
      <c r="H321" s="212"/>
      <c r="I321" s="79">
        <f t="shared" si="185"/>
        <v>1000000</v>
      </c>
      <c r="J321" s="113">
        <v>0</v>
      </c>
      <c r="K321" s="80">
        <v>0</v>
      </c>
      <c r="L321" s="80">
        <v>0</v>
      </c>
      <c r="M321" s="80">
        <v>0</v>
      </c>
      <c r="N321" s="155">
        <v>1000000</v>
      </c>
      <c r="O321" s="150">
        <v>0</v>
      </c>
    </row>
    <row r="322" spans="1:15" ht="94.5" x14ac:dyDescent="0.25">
      <c r="A322" s="62">
        <v>283</v>
      </c>
      <c r="B322" s="63" t="s">
        <v>181</v>
      </c>
      <c r="C322" s="111" t="s">
        <v>86</v>
      </c>
      <c r="D322" s="111"/>
      <c r="E322" s="66">
        <f>E325+E326+E327</f>
        <v>1500000</v>
      </c>
      <c r="F322" s="66">
        <f>F325+F326+F327</f>
        <v>1500000</v>
      </c>
      <c r="G322" s="211" t="s">
        <v>84</v>
      </c>
      <c r="H322" s="211" t="s">
        <v>84</v>
      </c>
      <c r="I322" s="67">
        <f>I325+I326+I327</f>
        <v>1500000</v>
      </c>
      <c r="J322" s="69">
        <f>J323</f>
        <v>0</v>
      </c>
      <c r="K322" s="69">
        <f t="shared" ref="K322:O322" si="186">K323</f>
        <v>0</v>
      </c>
      <c r="L322" s="69">
        <f t="shared" si="186"/>
        <v>0</v>
      </c>
      <c r="M322" s="69">
        <f t="shared" si="186"/>
        <v>0</v>
      </c>
      <c r="N322" s="158">
        <f t="shared" si="186"/>
        <v>1500000</v>
      </c>
      <c r="O322" s="159">
        <f t="shared" si="186"/>
        <v>0</v>
      </c>
    </row>
    <row r="323" spans="1:15" ht="16.5" thickBot="1" x14ac:dyDescent="0.3">
      <c r="A323" s="70">
        <v>284</v>
      </c>
      <c r="B323" s="4" t="s">
        <v>130</v>
      </c>
      <c r="C323" s="4"/>
      <c r="D323" s="4"/>
      <c r="E323" s="13">
        <f>E325+E326+E327</f>
        <v>1500000</v>
      </c>
      <c r="F323" s="13">
        <f>F325+F326+F327</f>
        <v>1500000</v>
      </c>
      <c r="G323" s="212"/>
      <c r="H323" s="212"/>
      <c r="I323" s="14">
        <f>J323+K323+L323+M323+N323+O323</f>
        <v>1500000</v>
      </c>
      <c r="J323" s="30">
        <f>J324+J325+J326+J327</f>
        <v>0</v>
      </c>
      <c r="K323" s="30">
        <f t="shared" ref="K323:O323" si="187">K324+K325+K326+K327</f>
        <v>0</v>
      </c>
      <c r="L323" s="30">
        <f t="shared" si="187"/>
        <v>0</v>
      </c>
      <c r="M323" s="30">
        <f t="shared" si="187"/>
        <v>0</v>
      </c>
      <c r="N323" s="160">
        <f t="shared" si="187"/>
        <v>1500000</v>
      </c>
      <c r="O323" s="161">
        <f t="shared" si="187"/>
        <v>0</v>
      </c>
    </row>
    <row r="324" spans="1:15" ht="15.75" x14ac:dyDescent="0.25">
      <c r="A324" s="62">
        <v>285</v>
      </c>
      <c r="B324" s="7" t="s">
        <v>5</v>
      </c>
      <c r="C324" s="7"/>
      <c r="D324" s="7"/>
      <c r="E324" s="15">
        <f>I324</f>
        <v>0</v>
      </c>
      <c r="F324" s="15">
        <v>0</v>
      </c>
      <c r="G324" s="212"/>
      <c r="H324" s="212"/>
      <c r="I324" s="14">
        <f t="shared" ref="I324:I327" si="188">J324+K324+L324+M324+N324+O324</f>
        <v>0</v>
      </c>
      <c r="J324" s="30">
        <v>0</v>
      </c>
      <c r="K324" s="29">
        <v>0</v>
      </c>
      <c r="L324" s="29">
        <v>0</v>
      </c>
      <c r="M324" s="29">
        <v>0</v>
      </c>
      <c r="N324" s="154">
        <v>0</v>
      </c>
      <c r="O324" s="148">
        <v>0</v>
      </c>
    </row>
    <row r="325" spans="1:15" ht="16.5" thickBot="1" x14ac:dyDescent="0.3">
      <c r="A325" s="70">
        <v>286</v>
      </c>
      <c r="B325" s="5" t="s">
        <v>0</v>
      </c>
      <c r="C325" s="5"/>
      <c r="D325" s="5"/>
      <c r="E325" s="15">
        <f t="shared" ref="E325:E327" si="189">I325</f>
        <v>0</v>
      </c>
      <c r="F325" s="14">
        <f>I325</f>
        <v>0</v>
      </c>
      <c r="G325" s="212"/>
      <c r="H325" s="212"/>
      <c r="I325" s="14">
        <f t="shared" si="188"/>
        <v>0</v>
      </c>
      <c r="J325" s="30">
        <v>0</v>
      </c>
      <c r="K325" s="18">
        <v>0</v>
      </c>
      <c r="L325" s="29">
        <v>0</v>
      </c>
      <c r="M325" s="29">
        <v>0</v>
      </c>
      <c r="N325" s="154">
        <v>0</v>
      </c>
      <c r="O325" s="148">
        <v>0</v>
      </c>
    </row>
    <row r="326" spans="1:15" ht="15.75" x14ac:dyDescent="0.25">
      <c r="A326" s="62">
        <v>287</v>
      </c>
      <c r="B326" s="5" t="s">
        <v>1</v>
      </c>
      <c r="C326" s="5"/>
      <c r="D326" s="5"/>
      <c r="E326" s="15">
        <f t="shared" si="189"/>
        <v>500000</v>
      </c>
      <c r="F326" s="14">
        <f>I326</f>
        <v>500000</v>
      </c>
      <c r="G326" s="212"/>
      <c r="H326" s="212"/>
      <c r="I326" s="14">
        <f t="shared" si="188"/>
        <v>500000</v>
      </c>
      <c r="J326" s="30">
        <v>0</v>
      </c>
      <c r="K326" s="18">
        <v>0</v>
      </c>
      <c r="L326" s="29">
        <v>0</v>
      </c>
      <c r="M326" s="29">
        <v>0</v>
      </c>
      <c r="N326" s="154">
        <v>500000</v>
      </c>
      <c r="O326" s="148">
        <v>0</v>
      </c>
    </row>
    <row r="327" spans="1:15" ht="16.5" thickBot="1" x14ac:dyDescent="0.3">
      <c r="A327" s="70">
        <v>288</v>
      </c>
      <c r="B327" s="77" t="s">
        <v>6</v>
      </c>
      <c r="C327" s="77"/>
      <c r="D327" s="77"/>
      <c r="E327" s="78">
        <f t="shared" si="189"/>
        <v>1000000</v>
      </c>
      <c r="F327" s="78">
        <f>I327</f>
        <v>1000000</v>
      </c>
      <c r="G327" s="212"/>
      <c r="H327" s="212"/>
      <c r="I327" s="79">
        <f t="shared" si="188"/>
        <v>1000000</v>
      </c>
      <c r="J327" s="113">
        <v>0</v>
      </c>
      <c r="K327" s="80">
        <v>0</v>
      </c>
      <c r="L327" s="80">
        <v>0</v>
      </c>
      <c r="M327" s="80">
        <v>0</v>
      </c>
      <c r="N327" s="155">
        <v>1000000</v>
      </c>
      <c r="O327" s="149">
        <v>0</v>
      </c>
    </row>
    <row r="328" spans="1:15" ht="78.75" x14ac:dyDescent="0.25">
      <c r="A328" s="62">
        <v>289</v>
      </c>
      <c r="B328" s="100" t="s">
        <v>182</v>
      </c>
      <c r="C328" s="101" t="s">
        <v>83</v>
      </c>
      <c r="D328" s="101"/>
      <c r="E328" s="65">
        <f>E329</f>
        <v>24000000</v>
      </c>
      <c r="F328" s="65">
        <f>F329</f>
        <v>24000000</v>
      </c>
      <c r="G328" s="208">
        <v>2023</v>
      </c>
      <c r="H328" s="208">
        <v>2023</v>
      </c>
      <c r="I328" s="102">
        <f>I330+I331+I332+I333</f>
        <v>24000000</v>
      </c>
      <c r="J328" s="103">
        <f>J330+J331+J332+J333</f>
        <v>0</v>
      </c>
      <c r="K328" s="69">
        <f>K330+K331+K332+K333</f>
        <v>0</v>
      </c>
      <c r="L328" s="69">
        <f>L330+L331+L332+L333</f>
        <v>0</v>
      </c>
      <c r="M328" s="69">
        <f>M330+M331+M332+M333</f>
        <v>0</v>
      </c>
      <c r="N328" s="165">
        <f>N329</f>
        <v>24000000</v>
      </c>
      <c r="O328" s="157">
        <v>0</v>
      </c>
    </row>
    <row r="329" spans="1:15" ht="16.5" thickBot="1" x14ac:dyDescent="0.3">
      <c r="A329" s="70">
        <v>290</v>
      </c>
      <c r="B329" s="9" t="s">
        <v>131</v>
      </c>
      <c r="C329" s="9"/>
      <c r="D329" s="9"/>
      <c r="E329" s="12">
        <f>I329</f>
        <v>24000000</v>
      </c>
      <c r="F329" s="12">
        <f>I329</f>
        <v>24000000</v>
      </c>
      <c r="G329" s="209"/>
      <c r="H329" s="209"/>
      <c r="I329" s="18">
        <f>J329+K329+L329+M329+N329+O329</f>
        <v>24000000</v>
      </c>
      <c r="J329" s="28">
        <f>J330+J331+J332+J333</f>
        <v>0</v>
      </c>
      <c r="K329" s="28">
        <f t="shared" ref="K329" si="190">K330+K331+K332+K333</f>
        <v>0</v>
      </c>
      <c r="L329" s="28">
        <f t="shared" ref="L329" si="191">L330+L331+L332+L333</f>
        <v>0</v>
      </c>
      <c r="M329" s="28">
        <f t="shared" ref="M329" si="192">M330+M331+M332+M333</f>
        <v>0</v>
      </c>
      <c r="N329" s="28">
        <f t="shared" ref="N329" si="193">N330+N331+N332+N333</f>
        <v>24000000</v>
      </c>
      <c r="O329" s="28">
        <f t="shared" ref="O329" si="194">O330+O331+O332+O333</f>
        <v>0</v>
      </c>
    </row>
    <row r="330" spans="1:15" ht="15.75" x14ac:dyDescent="0.25">
      <c r="A330" s="62">
        <v>291</v>
      </c>
      <c r="B330" s="32" t="s">
        <v>5</v>
      </c>
      <c r="C330" s="32"/>
      <c r="D330" s="32"/>
      <c r="E330" s="18">
        <f t="shared" ref="E330:E333" si="195">I330</f>
        <v>0</v>
      </c>
      <c r="F330" s="18">
        <f t="shared" ref="F330:F333" si="196">I330</f>
        <v>0</v>
      </c>
      <c r="G330" s="209"/>
      <c r="H330" s="209"/>
      <c r="I330" s="18">
        <f t="shared" ref="I330:I333" si="197">J330+K330+L330+M330+N330+O330</f>
        <v>0</v>
      </c>
      <c r="J330" s="28">
        <v>0</v>
      </c>
      <c r="K330" s="29">
        <v>0</v>
      </c>
      <c r="L330" s="29">
        <v>0</v>
      </c>
      <c r="M330" s="29">
        <v>0</v>
      </c>
      <c r="N330" s="148">
        <v>0</v>
      </c>
      <c r="O330" s="146">
        <v>0</v>
      </c>
    </row>
    <row r="331" spans="1:15" ht="16.5" thickBot="1" x14ac:dyDescent="0.3">
      <c r="A331" s="70">
        <v>292</v>
      </c>
      <c r="B331" s="10" t="s">
        <v>0</v>
      </c>
      <c r="C331" s="10"/>
      <c r="D331" s="10"/>
      <c r="E331" s="18">
        <f t="shared" si="195"/>
        <v>0</v>
      </c>
      <c r="F331" s="18">
        <f t="shared" si="196"/>
        <v>0</v>
      </c>
      <c r="G331" s="209"/>
      <c r="H331" s="209"/>
      <c r="I331" s="18">
        <f t="shared" si="197"/>
        <v>0</v>
      </c>
      <c r="J331" s="28">
        <v>0</v>
      </c>
      <c r="K331" s="29">
        <v>0</v>
      </c>
      <c r="L331" s="29">
        <v>0</v>
      </c>
      <c r="M331" s="29">
        <v>0</v>
      </c>
      <c r="N331" s="148">
        <v>0</v>
      </c>
      <c r="O331" s="146">
        <v>0</v>
      </c>
    </row>
    <row r="332" spans="1:15" ht="15.75" x14ac:dyDescent="0.25">
      <c r="A332" s="62">
        <v>293</v>
      </c>
      <c r="B332" s="10" t="s">
        <v>1</v>
      </c>
      <c r="C332" s="10"/>
      <c r="D332" s="10"/>
      <c r="E332" s="18">
        <f t="shared" si="195"/>
        <v>0</v>
      </c>
      <c r="F332" s="18">
        <f t="shared" si="196"/>
        <v>0</v>
      </c>
      <c r="G332" s="209"/>
      <c r="H332" s="209"/>
      <c r="I332" s="18">
        <f t="shared" si="197"/>
        <v>0</v>
      </c>
      <c r="J332" s="33">
        <v>0</v>
      </c>
      <c r="K332" s="18">
        <v>0</v>
      </c>
      <c r="L332" s="29">
        <v>0</v>
      </c>
      <c r="M332" s="29">
        <v>0</v>
      </c>
      <c r="N332" s="148">
        <v>0</v>
      </c>
      <c r="O332" s="146">
        <v>0</v>
      </c>
    </row>
    <row r="333" spans="1:15" ht="16.5" thickBot="1" x14ac:dyDescent="0.3">
      <c r="A333" s="70">
        <v>294</v>
      </c>
      <c r="B333" s="104" t="s">
        <v>6</v>
      </c>
      <c r="C333" s="104"/>
      <c r="D333" s="104"/>
      <c r="E333" s="18">
        <f t="shared" si="195"/>
        <v>24000000</v>
      </c>
      <c r="F333" s="18">
        <f t="shared" si="196"/>
        <v>24000000</v>
      </c>
      <c r="G333" s="209"/>
      <c r="H333" s="209"/>
      <c r="I333" s="18">
        <f t="shared" si="197"/>
        <v>24000000</v>
      </c>
      <c r="J333" s="106">
        <v>0</v>
      </c>
      <c r="K333" s="80">
        <v>0</v>
      </c>
      <c r="L333" s="80">
        <v>0</v>
      </c>
      <c r="M333" s="80">
        <v>0</v>
      </c>
      <c r="N333" s="149">
        <v>24000000</v>
      </c>
      <c r="O333" s="150">
        <v>0</v>
      </c>
    </row>
    <row r="334" spans="1:15" ht="94.5" x14ac:dyDescent="0.25">
      <c r="A334" s="62">
        <v>295</v>
      </c>
      <c r="B334" s="100" t="s">
        <v>183</v>
      </c>
      <c r="C334" s="101" t="s">
        <v>75</v>
      </c>
      <c r="D334" s="101"/>
      <c r="E334" s="65">
        <f>E335</f>
        <v>1250000</v>
      </c>
      <c r="F334" s="65">
        <f>F335</f>
        <v>1250000</v>
      </c>
      <c r="G334" s="208">
        <v>2023</v>
      </c>
      <c r="H334" s="208">
        <v>2023</v>
      </c>
      <c r="I334" s="102">
        <f>I336+I337+I338+I339</f>
        <v>1250000</v>
      </c>
      <c r="J334" s="103">
        <f>J336+J337+J338+J339</f>
        <v>0</v>
      </c>
      <c r="K334" s="69">
        <f>K336+K337+K338+K339</f>
        <v>0</v>
      </c>
      <c r="L334" s="69">
        <f>L336+L337+L338+L339</f>
        <v>0</v>
      </c>
      <c r="M334" s="69">
        <f>M336+M337+M338+M339</f>
        <v>0</v>
      </c>
      <c r="N334" s="165">
        <v>0</v>
      </c>
      <c r="O334" s="157">
        <v>0</v>
      </c>
    </row>
    <row r="335" spans="1:15" ht="16.5" thickBot="1" x14ac:dyDescent="0.3">
      <c r="A335" s="70">
        <v>296</v>
      </c>
      <c r="B335" s="9" t="s">
        <v>132</v>
      </c>
      <c r="C335" s="9"/>
      <c r="D335" s="9"/>
      <c r="E335" s="12">
        <f>I335</f>
        <v>1250000</v>
      </c>
      <c r="F335" s="12">
        <f>I335</f>
        <v>1250000</v>
      </c>
      <c r="G335" s="209"/>
      <c r="H335" s="209"/>
      <c r="I335" s="18">
        <f>J335+K335+L335+M335+N335+O335</f>
        <v>1250000</v>
      </c>
      <c r="J335" s="28">
        <f>J336+J337+J338+J339</f>
        <v>0</v>
      </c>
      <c r="K335" s="28">
        <f t="shared" ref="K335" si="198">K336+K337+K338+K339</f>
        <v>0</v>
      </c>
      <c r="L335" s="28">
        <f t="shared" ref="L335" si="199">L336+L337+L338+L339</f>
        <v>0</v>
      </c>
      <c r="M335" s="28">
        <f t="shared" ref="M335" si="200">M336+M337+M338+M339</f>
        <v>0</v>
      </c>
      <c r="N335" s="28">
        <f t="shared" ref="N335" si="201">N336+N337+N338+N339</f>
        <v>1250000</v>
      </c>
      <c r="O335" s="28">
        <f t="shared" ref="O335" si="202">O336+O337+O338+O339</f>
        <v>0</v>
      </c>
    </row>
    <row r="336" spans="1:15" ht="15.75" x14ac:dyDescent="0.25">
      <c r="A336" s="62">
        <v>297</v>
      </c>
      <c r="B336" s="32" t="s">
        <v>5</v>
      </c>
      <c r="C336" s="32"/>
      <c r="D336" s="32"/>
      <c r="E336" s="18">
        <f t="shared" ref="E336:E339" si="203">I336</f>
        <v>0</v>
      </c>
      <c r="F336" s="18">
        <f t="shared" ref="F336:F339" si="204">I336</f>
        <v>0</v>
      </c>
      <c r="G336" s="209"/>
      <c r="H336" s="209"/>
      <c r="I336" s="18">
        <f t="shared" ref="I336:I339" si="205">J336+K336+L336+M336+N336+O336</f>
        <v>0</v>
      </c>
      <c r="J336" s="28">
        <v>0</v>
      </c>
      <c r="K336" s="29">
        <v>0</v>
      </c>
      <c r="L336" s="29">
        <v>0</v>
      </c>
      <c r="M336" s="29">
        <v>0</v>
      </c>
      <c r="N336" s="148">
        <v>0</v>
      </c>
      <c r="O336" s="146">
        <v>0</v>
      </c>
    </row>
    <row r="337" spans="1:15" ht="16.5" thickBot="1" x14ac:dyDescent="0.3">
      <c r="A337" s="70">
        <v>298</v>
      </c>
      <c r="B337" s="10" t="s">
        <v>0</v>
      </c>
      <c r="C337" s="10"/>
      <c r="D337" s="10"/>
      <c r="E337" s="18">
        <f t="shared" si="203"/>
        <v>0</v>
      </c>
      <c r="F337" s="18">
        <f t="shared" si="204"/>
        <v>0</v>
      </c>
      <c r="G337" s="209"/>
      <c r="H337" s="209"/>
      <c r="I337" s="18">
        <f t="shared" si="205"/>
        <v>0</v>
      </c>
      <c r="J337" s="28">
        <v>0</v>
      </c>
      <c r="K337" s="29">
        <v>0</v>
      </c>
      <c r="L337" s="29">
        <v>0</v>
      </c>
      <c r="M337" s="29">
        <v>0</v>
      </c>
      <c r="N337" s="148">
        <v>0</v>
      </c>
      <c r="O337" s="146">
        <v>0</v>
      </c>
    </row>
    <row r="338" spans="1:15" ht="15.75" x14ac:dyDescent="0.25">
      <c r="A338" s="62">
        <v>299</v>
      </c>
      <c r="B338" s="10" t="s">
        <v>1</v>
      </c>
      <c r="C338" s="10"/>
      <c r="D338" s="10"/>
      <c r="E338" s="18">
        <f t="shared" si="203"/>
        <v>1250000</v>
      </c>
      <c r="F338" s="18">
        <f t="shared" si="204"/>
        <v>1250000</v>
      </c>
      <c r="G338" s="209"/>
      <c r="H338" s="209"/>
      <c r="I338" s="18">
        <f t="shared" si="205"/>
        <v>1250000</v>
      </c>
      <c r="J338" s="33">
        <v>0</v>
      </c>
      <c r="K338" s="18">
        <v>0</v>
      </c>
      <c r="L338" s="29">
        <v>0</v>
      </c>
      <c r="M338" s="29">
        <v>0</v>
      </c>
      <c r="N338" s="148">
        <v>1250000</v>
      </c>
      <c r="O338" s="146">
        <v>0</v>
      </c>
    </row>
    <row r="339" spans="1:15" ht="16.5" thickBot="1" x14ac:dyDescent="0.3">
      <c r="A339" s="70">
        <v>300</v>
      </c>
      <c r="B339" s="104" t="s">
        <v>6</v>
      </c>
      <c r="C339" s="104"/>
      <c r="D339" s="104"/>
      <c r="E339" s="18">
        <f t="shared" si="203"/>
        <v>0</v>
      </c>
      <c r="F339" s="18">
        <f t="shared" si="204"/>
        <v>0</v>
      </c>
      <c r="G339" s="209"/>
      <c r="H339" s="209"/>
      <c r="I339" s="18">
        <f t="shared" si="205"/>
        <v>0</v>
      </c>
      <c r="J339" s="106">
        <v>0</v>
      </c>
      <c r="K339" s="80">
        <v>0</v>
      </c>
      <c r="L339" s="80">
        <v>0</v>
      </c>
      <c r="M339" s="80">
        <v>0</v>
      </c>
      <c r="N339" s="149">
        <v>0</v>
      </c>
      <c r="O339" s="150">
        <v>0</v>
      </c>
    </row>
    <row r="340" spans="1:15" ht="94.5" x14ac:dyDescent="0.25">
      <c r="A340" s="62">
        <v>301</v>
      </c>
      <c r="B340" s="100" t="s">
        <v>184</v>
      </c>
      <c r="C340" s="101" t="s">
        <v>88</v>
      </c>
      <c r="D340" s="101"/>
      <c r="E340" s="65">
        <f>E341</f>
        <v>1250000</v>
      </c>
      <c r="F340" s="65">
        <f>F341</f>
        <v>1250000</v>
      </c>
      <c r="G340" s="208">
        <v>2023</v>
      </c>
      <c r="H340" s="208">
        <v>2023</v>
      </c>
      <c r="I340" s="102">
        <f>I342+I343+I344+I345</f>
        <v>1250000</v>
      </c>
      <c r="J340" s="103">
        <f>J342+J343+J344+J345</f>
        <v>0</v>
      </c>
      <c r="K340" s="69">
        <f>K342+K343+K344+K345</f>
        <v>0</v>
      </c>
      <c r="L340" s="69">
        <f>L342+L343+L344+L345</f>
        <v>0</v>
      </c>
      <c r="M340" s="69">
        <f>M342+M343+M344+M345</f>
        <v>0</v>
      </c>
      <c r="N340" s="165">
        <v>0</v>
      </c>
      <c r="O340" s="157">
        <v>0</v>
      </c>
    </row>
    <row r="341" spans="1:15" ht="16.5" thickBot="1" x14ac:dyDescent="0.3">
      <c r="A341" s="70">
        <v>302</v>
      </c>
      <c r="B341" s="9" t="s">
        <v>133</v>
      </c>
      <c r="C341" s="9"/>
      <c r="D341" s="9"/>
      <c r="E341" s="12">
        <f>I341</f>
        <v>1250000</v>
      </c>
      <c r="F341" s="12">
        <f>I341</f>
        <v>1250000</v>
      </c>
      <c r="G341" s="209"/>
      <c r="H341" s="209"/>
      <c r="I341" s="18">
        <f>J341+K341+L341+M341+N341+O341</f>
        <v>1250000</v>
      </c>
      <c r="J341" s="28">
        <f>J342+J343+J344+J345</f>
        <v>0</v>
      </c>
      <c r="K341" s="28">
        <f t="shared" ref="K341" si="206">K342+K343+K344+K345</f>
        <v>0</v>
      </c>
      <c r="L341" s="28">
        <f t="shared" ref="L341" si="207">L342+L343+L344+L345</f>
        <v>0</v>
      </c>
      <c r="M341" s="28">
        <f t="shared" ref="M341" si="208">M342+M343+M344+M345</f>
        <v>0</v>
      </c>
      <c r="N341" s="28">
        <f t="shared" ref="N341" si="209">N342+N343+N344+N345</f>
        <v>1250000</v>
      </c>
      <c r="O341" s="28">
        <f t="shared" ref="O341" si="210">O342+O343+O344+O345</f>
        <v>0</v>
      </c>
    </row>
    <row r="342" spans="1:15" ht="15.75" x14ac:dyDescent="0.25">
      <c r="A342" s="62">
        <v>303</v>
      </c>
      <c r="B342" s="32" t="s">
        <v>5</v>
      </c>
      <c r="C342" s="32"/>
      <c r="D342" s="32"/>
      <c r="E342" s="18">
        <f t="shared" ref="E342:E345" si="211">I342</f>
        <v>0</v>
      </c>
      <c r="F342" s="18">
        <f t="shared" ref="F342:F345" si="212">I342</f>
        <v>0</v>
      </c>
      <c r="G342" s="209"/>
      <c r="H342" s="209"/>
      <c r="I342" s="18">
        <f t="shared" ref="I342:I345" si="213">J342+K342+L342+M342+N342+O342</f>
        <v>0</v>
      </c>
      <c r="J342" s="28">
        <v>0</v>
      </c>
      <c r="K342" s="29">
        <v>0</v>
      </c>
      <c r="L342" s="29">
        <v>0</v>
      </c>
      <c r="M342" s="29">
        <v>0</v>
      </c>
      <c r="N342" s="148">
        <v>0</v>
      </c>
      <c r="O342" s="146">
        <v>0</v>
      </c>
    </row>
    <row r="343" spans="1:15" ht="16.5" thickBot="1" x14ac:dyDescent="0.3">
      <c r="A343" s="70">
        <v>304</v>
      </c>
      <c r="B343" s="10" t="s">
        <v>0</v>
      </c>
      <c r="C343" s="10"/>
      <c r="D343" s="10"/>
      <c r="E343" s="18">
        <f t="shared" si="211"/>
        <v>0</v>
      </c>
      <c r="F343" s="18">
        <f t="shared" si="212"/>
        <v>0</v>
      </c>
      <c r="G343" s="209"/>
      <c r="H343" s="209"/>
      <c r="I343" s="18">
        <f t="shared" si="213"/>
        <v>0</v>
      </c>
      <c r="J343" s="28">
        <v>0</v>
      </c>
      <c r="K343" s="29">
        <v>0</v>
      </c>
      <c r="L343" s="29">
        <v>0</v>
      </c>
      <c r="M343" s="29">
        <v>0</v>
      </c>
      <c r="N343" s="148">
        <v>0</v>
      </c>
      <c r="O343" s="146">
        <v>0</v>
      </c>
    </row>
    <row r="344" spans="1:15" ht="15.75" x14ac:dyDescent="0.25">
      <c r="A344" s="62">
        <v>305</v>
      </c>
      <c r="B344" s="10" t="s">
        <v>1</v>
      </c>
      <c r="C344" s="10"/>
      <c r="D344" s="10"/>
      <c r="E344" s="18">
        <f t="shared" si="211"/>
        <v>1250000</v>
      </c>
      <c r="F344" s="18">
        <f t="shared" si="212"/>
        <v>1250000</v>
      </c>
      <c r="G344" s="209"/>
      <c r="H344" s="209"/>
      <c r="I344" s="18">
        <f t="shared" si="213"/>
        <v>1250000</v>
      </c>
      <c r="J344" s="33">
        <v>0</v>
      </c>
      <c r="K344" s="18">
        <v>0</v>
      </c>
      <c r="L344" s="29">
        <v>0</v>
      </c>
      <c r="M344" s="29">
        <v>0</v>
      </c>
      <c r="N344" s="148">
        <v>1250000</v>
      </c>
      <c r="O344" s="146">
        <v>0</v>
      </c>
    </row>
    <row r="345" spans="1:15" ht="16.5" thickBot="1" x14ac:dyDescent="0.3">
      <c r="A345" s="70">
        <v>306</v>
      </c>
      <c r="B345" s="104" t="s">
        <v>6</v>
      </c>
      <c r="C345" s="104"/>
      <c r="D345" s="104"/>
      <c r="E345" s="18">
        <f t="shared" si="211"/>
        <v>0</v>
      </c>
      <c r="F345" s="18">
        <f t="shared" si="212"/>
        <v>0</v>
      </c>
      <c r="G345" s="209"/>
      <c r="H345" s="209"/>
      <c r="I345" s="18">
        <f t="shared" si="213"/>
        <v>0</v>
      </c>
      <c r="J345" s="106">
        <v>0</v>
      </c>
      <c r="K345" s="80">
        <v>0</v>
      </c>
      <c r="L345" s="80">
        <v>0</v>
      </c>
      <c r="M345" s="80">
        <v>0</v>
      </c>
      <c r="N345" s="149">
        <v>0</v>
      </c>
      <c r="O345" s="150">
        <v>0</v>
      </c>
    </row>
    <row r="346" spans="1:15" ht="94.5" x14ac:dyDescent="0.25">
      <c r="A346" s="62">
        <v>307</v>
      </c>
      <c r="B346" s="100" t="s">
        <v>185</v>
      </c>
      <c r="C346" s="101" t="s">
        <v>88</v>
      </c>
      <c r="D346" s="101"/>
      <c r="E346" s="65">
        <f>E347</f>
        <v>2000000</v>
      </c>
      <c r="F346" s="65">
        <f>F347</f>
        <v>2000000</v>
      </c>
      <c r="G346" s="208">
        <v>2023</v>
      </c>
      <c r="H346" s="208">
        <v>2023</v>
      </c>
      <c r="I346" s="102">
        <f>I348+I349+I350+I351</f>
        <v>2000000</v>
      </c>
      <c r="J346" s="103">
        <f>J348+J349+J350+J351</f>
        <v>0</v>
      </c>
      <c r="K346" s="102">
        <f>K348+K349+K350+K351</f>
        <v>0</v>
      </c>
      <c r="L346" s="102">
        <f>L348+L349+L350+L351</f>
        <v>0</v>
      </c>
      <c r="M346" s="102">
        <f>M348+M349+M350+M351</f>
        <v>0</v>
      </c>
      <c r="N346" s="171">
        <v>0</v>
      </c>
      <c r="O346" s="172">
        <v>0</v>
      </c>
    </row>
    <row r="347" spans="1:15" ht="16.5" thickBot="1" x14ac:dyDescent="0.3">
      <c r="A347" s="70">
        <v>308</v>
      </c>
      <c r="B347" s="9" t="s">
        <v>134</v>
      </c>
      <c r="C347" s="9"/>
      <c r="D347" s="9"/>
      <c r="E347" s="12">
        <f>I347</f>
        <v>2000000</v>
      </c>
      <c r="F347" s="12">
        <f>I347</f>
        <v>2000000</v>
      </c>
      <c r="G347" s="209"/>
      <c r="H347" s="209"/>
      <c r="I347" s="18">
        <f>J347+K347+L347+M347+N347+O347</f>
        <v>2000000</v>
      </c>
      <c r="J347" s="28">
        <f>J348+J349+J350+J351</f>
        <v>0</v>
      </c>
      <c r="K347" s="28">
        <f t="shared" ref="K347:O347" si="214">K348+K349+K350+K351</f>
        <v>0</v>
      </c>
      <c r="L347" s="28">
        <f t="shared" si="214"/>
        <v>0</v>
      </c>
      <c r="M347" s="28">
        <f t="shared" si="214"/>
        <v>0</v>
      </c>
      <c r="N347" s="28">
        <f t="shared" si="214"/>
        <v>2000000</v>
      </c>
      <c r="O347" s="28">
        <f t="shared" si="214"/>
        <v>0</v>
      </c>
    </row>
    <row r="348" spans="1:15" ht="15.75" x14ac:dyDescent="0.25">
      <c r="A348" s="62">
        <v>309</v>
      </c>
      <c r="B348" s="32" t="s">
        <v>5</v>
      </c>
      <c r="C348" s="32"/>
      <c r="D348" s="32"/>
      <c r="E348" s="18">
        <f t="shared" ref="E348:E351" si="215">I348</f>
        <v>0</v>
      </c>
      <c r="F348" s="18">
        <f t="shared" ref="F348:F351" si="216">I348</f>
        <v>0</v>
      </c>
      <c r="G348" s="209"/>
      <c r="H348" s="209"/>
      <c r="I348" s="18">
        <f t="shared" ref="I348:I351" si="217">J348+K348+L348+M348+N348+O348</f>
        <v>0</v>
      </c>
      <c r="J348" s="28">
        <v>0</v>
      </c>
      <c r="K348" s="18">
        <v>0</v>
      </c>
      <c r="L348" s="18">
        <v>0</v>
      </c>
      <c r="M348" s="18">
        <v>0</v>
      </c>
      <c r="N348" s="173">
        <v>0</v>
      </c>
      <c r="O348" s="174">
        <v>0</v>
      </c>
    </row>
    <row r="349" spans="1:15" ht="16.5" thickBot="1" x14ac:dyDescent="0.3">
      <c r="A349" s="70">
        <v>310</v>
      </c>
      <c r="B349" s="10" t="s">
        <v>0</v>
      </c>
      <c r="C349" s="10"/>
      <c r="D349" s="10"/>
      <c r="E349" s="18">
        <f t="shared" si="215"/>
        <v>0</v>
      </c>
      <c r="F349" s="18">
        <f t="shared" si="216"/>
        <v>0</v>
      </c>
      <c r="G349" s="209"/>
      <c r="H349" s="209"/>
      <c r="I349" s="18">
        <f t="shared" si="217"/>
        <v>0</v>
      </c>
      <c r="J349" s="28">
        <v>0</v>
      </c>
      <c r="K349" s="18">
        <v>0</v>
      </c>
      <c r="L349" s="18">
        <v>0</v>
      </c>
      <c r="M349" s="18">
        <v>0</v>
      </c>
      <c r="N349" s="173">
        <v>0</v>
      </c>
      <c r="O349" s="174">
        <v>0</v>
      </c>
    </row>
    <row r="350" spans="1:15" ht="15.75" x14ac:dyDescent="0.25">
      <c r="A350" s="62">
        <v>311</v>
      </c>
      <c r="B350" s="10" t="s">
        <v>1</v>
      </c>
      <c r="C350" s="10"/>
      <c r="D350" s="10"/>
      <c r="E350" s="18">
        <f t="shared" si="215"/>
        <v>0</v>
      </c>
      <c r="F350" s="18">
        <f t="shared" si="216"/>
        <v>0</v>
      </c>
      <c r="G350" s="209"/>
      <c r="H350" s="209"/>
      <c r="I350" s="18">
        <f t="shared" si="217"/>
        <v>0</v>
      </c>
      <c r="J350" s="33">
        <v>0</v>
      </c>
      <c r="K350" s="18">
        <v>0</v>
      </c>
      <c r="L350" s="18">
        <v>0</v>
      </c>
      <c r="M350" s="18">
        <v>0</v>
      </c>
      <c r="N350" s="173">
        <v>0</v>
      </c>
      <c r="O350" s="174">
        <v>0</v>
      </c>
    </row>
    <row r="351" spans="1:15" ht="16.5" thickBot="1" x14ac:dyDescent="0.3">
      <c r="A351" s="70">
        <v>312</v>
      </c>
      <c r="B351" s="104" t="s">
        <v>6</v>
      </c>
      <c r="C351" s="104"/>
      <c r="D351" s="104"/>
      <c r="E351" s="18">
        <f t="shared" si="215"/>
        <v>2000000</v>
      </c>
      <c r="F351" s="18">
        <f t="shared" si="216"/>
        <v>2000000</v>
      </c>
      <c r="G351" s="209"/>
      <c r="H351" s="209"/>
      <c r="I351" s="18">
        <f t="shared" si="217"/>
        <v>2000000</v>
      </c>
      <c r="J351" s="106">
        <v>0</v>
      </c>
      <c r="K351" s="105">
        <v>0</v>
      </c>
      <c r="L351" s="105">
        <v>0</v>
      </c>
      <c r="M351" s="105">
        <v>0</v>
      </c>
      <c r="N351" s="175">
        <v>2000000</v>
      </c>
      <c r="O351" s="176">
        <v>0</v>
      </c>
    </row>
    <row r="352" spans="1:15" ht="94.5" x14ac:dyDescent="0.25">
      <c r="A352" s="62">
        <v>313</v>
      </c>
      <c r="B352" s="100" t="s">
        <v>186</v>
      </c>
      <c r="C352" s="101" t="s">
        <v>89</v>
      </c>
      <c r="D352" s="101"/>
      <c r="E352" s="65">
        <f>E353</f>
        <v>2000000</v>
      </c>
      <c r="F352" s="65">
        <f>F353</f>
        <v>2000000</v>
      </c>
      <c r="G352" s="208">
        <v>2023</v>
      </c>
      <c r="H352" s="208">
        <v>2023</v>
      </c>
      <c r="I352" s="102">
        <f>I354+I355+I356+I357</f>
        <v>2000000</v>
      </c>
      <c r="J352" s="103">
        <f>J354+J355+J356+J357</f>
        <v>0</v>
      </c>
      <c r="K352" s="102">
        <f>K354+K355+K356+K357</f>
        <v>0</v>
      </c>
      <c r="L352" s="102">
        <f>L354+L355+L356+L357</f>
        <v>0</v>
      </c>
      <c r="M352" s="102">
        <f>M354+M355+M356+M357</f>
        <v>0</v>
      </c>
      <c r="N352" s="171">
        <v>0</v>
      </c>
      <c r="O352" s="172">
        <v>0</v>
      </c>
    </row>
    <row r="353" spans="1:15" ht="16.5" thickBot="1" x14ac:dyDescent="0.3">
      <c r="A353" s="70">
        <v>314</v>
      </c>
      <c r="B353" s="9" t="s">
        <v>135</v>
      </c>
      <c r="C353" s="9"/>
      <c r="D353" s="9"/>
      <c r="E353" s="12">
        <f>I353</f>
        <v>2000000</v>
      </c>
      <c r="F353" s="12">
        <f>I353</f>
        <v>2000000</v>
      </c>
      <c r="G353" s="209"/>
      <c r="H353" s="209"/>
      <c r="I353" s="18">
        <f>J353+K353+L353+M353+N353+O353</f>
        <v>2000000</v>
      </c>
      <c r="J353" s="28">
        <f>J354+J355+J356+J357</f>
        <v>0</v>
      </c>
      <c r="K353" s="28">
        <f t="shared" ref="K353:O353" si="218">K354+K355+K356+K357</f>
        <v>0</v>
      </c>
      <c r="L353" s="28">
        <f t="shared" si="218"/>
        <v>0</v>
      </c>
      <c r="M353" s="28">
        <f t="shared" si="218"/>
        <v>0</v>
      </c>
      <c r="N353" s="28">
        <f t="shared" si="218"/>
        <v>2000000</v>
      </c>
      <c r="O353" s="28">
        <f t="shared" si="218"/>
        <v>0</v>
      </c>
    </row>
    <row r="354" spans="1:15" ht="15.75" x14ac:dyDescent="0.25">
      <c r="A354" s="62">
        <v>315</v>
      </c>
      <c r="B354" s="32" t="s">
        <v>5</v>
      </c>
      <c r="C354" s="32"/>
      <c r="D354" s="32"/>
      <c r="E354" s="18">
        <f t="shared" ref="E354:E357" si="219">I354</f>
        <v>0</v>
      </c>
      <c r="F354" s="18">
        <f t="shared" ref="F354:F357" si="220">I354</f>
        <v>0</v>
      </c>
      <c r="G354" s="209"/>
      <c r="H354" s="209"/>
      <c r="I354" s="18">
        <f t="shared" ref="I354:I357" si="221">J354+K354+L354+M354+N354+O354</f>
        <v>0</v>
      </c>
      <c r="J354" s="28">
        <v>0</v>
      </c>
      <c r="K354" s="18">
        <v>0</v>
      </c>
      <c r="L354" s="18">
        <v>0</v>
      </c>
      <c r="M354" s="18">
        <v>0</v>
      </c>
      <c r="N354" s="173">
        <v>0</v>
      </c>
      <c r="O354" s="174">
        <v>0</v>
      </c>
    </row>
    <row r="355" spans="1:15" ht="16.5" thickBot="1" x14ac:dyDescent="0.3">
      <c r="A355" s="70">
        <v>316</v>
      </c>
      <c r="B355" s="10" t="s">
        <v>0</v>
      </c>
      <c r="C355" s="10"/>
      <c r="D355" s="10"/>
      <c r="E355" s="18">
        <f t="shared" si="219"/>
        <v>0</v>
      </c>
      <c r="F355" s="18">
        <f t="shared" si="220"/>
        <v>0</v>
      </c>
      <c r="G355" s="209"/>
      <c r="H355" s="209"/>
      <c r="I355" s="18">
        <f t="shared" si="221"/>
        <v>0</v>
      </c>
      <c r="J355" s="28">
        <v>0</v>
      </c>
      <c r="K355" s="18">
        <v>0</v>
      </c>
      <c r="L355" s="18">
        <v>0</v>
      </c>
      <c r="M355" s="18">
        <v>0</v>
      </c>
      <c r="N355" s="173">
        <v>0</v>
      </c>
      <c r="O355" s="174">
        <v>0</v>
      </c>
    </row>
    <row r="356" spans="1:15" ht="15.75" x14ac:dyDescent="0.25">
      <c r="A356" s="62">
        <v>317</v>
      </c>
      <c r="B356" s="10" t="s">
        <v>1</v>
      </c>
      <c r="C356" s="10"/>
      <c r="D356" s="10"/>
      <c r="E356" s="18">
        <f t="shared" si="219"/>
        <v>0</v>
      </c>
      <c r="F356" s="18">
        <f t="shared" si="220"/>
        <v>0</v>
      </c>
      <c r="G356" s="209"/>
      <c r="H356" s="209"/>
      <c r="I356" s="18">
        <f t="shared" si="221"/>
        <v>0</v>
      </c>
      <c r="J356" s="33">
        <v>0</v>
      </c>
      <c r="K356" s="18">
        <v>0</v>
      </c>
      <c r="L356" s="18">
        <v>0</v>
      </c>
      <c r="M356" s="18">
        <v>0</v>
      </c>
      <c r="N356" s="173">
        <v>0</v>
      </c>
      <c r="O356" s="174">
        <v>0</v>
      </c>
    </row>
    <row r="357" spans="1:15" ht="16.5" thickBot="1" x14ac:dyDescent="0.3">
      <c r="A357" s="70">
        <v>318</v>
      </c>
      <c r="B357" s="104" t="s">
        <v>6</v>
      </c>
      <c r="C357" s="104"/>
      <c r="D357" s="104"/>
      <c r="E357" s="18">
        <f t="shared" si="219"/>
        <v>2000000</v>
      </c>
      <c r="F357" s="18">
        <f t="shared" si="220"/>
        <v>2000000</v>
      </c>
      <c r="G357" s="209"/>
      <c r="H357" s="209"/>
      <c r="I357" s="18">
        <f t="shared" si="221"/>
        <v>2000000</v>
      </c>
      <c r="J357" s="106">
        <v>0</v>
      </c>
      <c r="K357" s="105">
        <v>0</v>
      </c>
      <c r="L357" s="105">
        <v>0</v>
      </c>
      <c r="M357" s="105">
        <v>0</v>
      </c>
      <c r="N357" s="175">
        <v>2000000</v>
      </c>
      <c r="O357" s="176">
        <v>0</v>
      </c>
    </row>
    <row r="358" spans="1:15" ht="94.5" x14ac:dyDescent="0.25">
      <c r="A358" s="62">
        <v>319</v>
      </c>
      <c r="B358" s="100" t="s">
        <v>187</v>
      </c>
      <c r="C358" s="101" t="s">
        <v>90</v>
      </c>
      <c r="D358" s="101"/>
      <c r="E358" s="65">
        <f>E359</f>
        <v>2000000</v>
      </c>
      <c r="F358" s="65">
        <f>F359</f>
        <v>2000000</v>
      </c>
      <c r="G358" s="208">
        <v>2023</v>
      </c>
      <c r="H358" s="208">
        <v>2023</v>
      </c>
      <c r="I358" s="102">
        <f>I360+I361+I362+I363</f>
        <v>2000000</v>
      </c>
      <c r="J358" s="103">
        <f>J360+J361+J362+J363</f>
        <v>0</v>
      </c>
      <c r="K358" s="102">
        <f>K360+K361+K362+K363</f>
        <v>0</v>
      </c>
      <c r="L358" s="102">
        <f>L360+L361+L362+L363</f>
        <v>0</v>
      </c>
      <c r="M358" s="102">
        <f>M360+M361+M362+M363</f>
        <v>0</v>
      </c>
      <c r="N358" s="171">
        <v>0</v>
      </c>
      <c r="O358" s="172">
        <v>0</v>
      </c>
    </row>
    <row r="359" spans="1:15" ht="16.5" thickBot="1" x14ac:dyDescent="0.3">
      <c r="A359" s="70">
        <v>320</v>
      </c>
      <c r="B359" s="9" t="s">
        <v>136</v>
      </c>
      <c r="C359" s="9"/>
      <c r="D359" s="9"/>
      <c r="E359" s="12">
        <f>I359</f>
        <v>2000000</v>
      </c>
      <c r="F359" s="12">
        <f>I359</f>
        <v>2000000</v>
      </c>
      <c r="G359" s="209"/>
      <c r="H359" s="209"/>
      <c r="I359" s="18">
        <f>J359+K359+L359+M359+N359+O359</f>
        <v>2000000</v>
      </c>
      <c r="J359" s="28">
        <f>J360+J361+J362+J363</f>
        <v>0</v>
      </c>
      <c r="K359" s="28">
        <f t="shared" ref="K359:O359" si="222">K360+K361+K362+K363</f>
        <v>0</v>
      </c>
      <c r="L359" s="28">
        <f t="shared" si="222"/>
        <v>0</v>
      </c>
      <c r="M359" s="28">
        <f t="shared" si="222"/>
        <v>0</v>
      </c>
      <c r="N359" s="28">
        <f t="shared" si="222"/>
        <v>2000000</v>
      </c>
      <c r="O359" s="28">
        <f t="shared" si="222"/>
        <v>0</v>
      </c>
    </row>
    <row r="360" spans="1:15" ht="15.75" x14ac:dyDescent="0.25">
      <c r="A360" s="62">
        <v>321</v>
      </c>
      <c r="B360" s="32" t="s">
        <v>5</v>
      </c>
      <c r="C360" s="32"/>
      <c r="D360" s="32"/>
      <c r="E360" s="18">
        <f t="shared" ref="E360:E363" si="223">I360</f>
        <v>0</v>
      </c>
      <c r="F360" s="18">
        <f t="shared" ref="F360:F363" si="224">I360</f>
        <v>0</v>
      </c>
      <c r="G360" s="209"/>
      <c r="H360" s="209"/>
      <c r="I360" s="18">
        <f t="shared" ref="I360:I363" si="225">J360+K360+L360+M360+N360+O360</f>
        <v>0</v>
      </c>
      <c r="J360" s="28">
        <v>0</v>
      </c>
      <c r="K360" s="18">
        <v>0</v>
      </c>
      <c r="L360" s="18">
        <v>0</v>
      </c>
      <c r="M360" s="18">
        <v>0</v>
      </c>
      <c r="N360" s="173">
        <v>0</v>
      </c>
      <c r="O360" s="174">
        <v>0</v>
      </c>
    </row>
    <row r="361" spans="1:15" ht="16.5" thickBot="1" x14ac:dyDescent="0.3">
      <c r="A361" s="70">
        <v>322</v>
      </c>
      <c r="B361" s="10" t="s">
        <v>0</v>
      </c>
      <c r="C361" s="10"/>
      <c r="D361" s="10"/>
      <c r="E361" s="18">
        <f t="shared" si="223"/>
        <v>0</v>
      </c>
      <c r="F361" s="18">
        <f t="shared" si="224"/>
        <v>0</v>
      </c>
      <c r="G361" s="209"/>
      <c r="H361" s="209"/>
      <c r="I361" s="18">
        <f t="shared" si="225"/>
        <v>0</v>
      </c>
      <c r="J361" s="28">
        <v>0</v>
      </c>
      <c r="K361" s="18">
        <v>0</v>
      </c>
      <c r="L361" s="18">
        <v>0</v>
      </c>
      <c r="M361" s="18">
        <v>0</v>
      </c>
      <c r="N361" s="173">
        <v>0</v>
      </c>
      <c r="O361" s="174">
        <v>0</v>
      </c>
    </row>
    <row r="362" spans="1:15" ht="15.75" x14ac:dyDescent="0.25">
      <c r="A362" s="62">
        <v>323</v>
      </c>
      <c r="B362" s="10" t="s">
        <v>1</v>
      </c>
      <c r="C362" s="10"/>
      <c r="D362" s="10"/>
      <c r="E362" s="18">
        <f t="shared" si="223"/>
        <v>0</v>
      </c>
      <c r="F362" s="18">
        <f t="shared" si="224"/>
        <v>0</v>
      </c>
      <c r="G362" s="209"/>
      <c r="H362" s="209"/>
      <c r="I362" s="18">
        <f t="shared" si="225"/>
        <v>0</v>
      </c>
      <c r="J362" s="33">
        <v>0</v>
      </c>
      <c r="K362" s="18">
        <v>0</v>
      </c>
      <c r="L362" s="18">
        <v>0</v>
      </c>
      <c r="M362" s="18">
        <v>0</v>
      </c>
      <c r="N362" s="173">
        <v>0</v>
      </c>
      <c r="O362" s="174">
        <v>0</v>
      </c>
    </row>
    <row r="363" spans="1:15" ht="16.5" thickBot="1" x14ac:dyDescent="0.3">
      <c r="A363" s="70">
        <v>324</v>
      </c>
      <c r="B363" s="104" t="s">
        <v>6</v>
      </c>
      <c r="C363" s="104"/>
      <c r="D363" s="104"/>
      <c r="E363" s="18">
        <f t="shared" si="223"/>
        <v>2000000</v>
      </c>
      <c r="F363" s="18">
        <f t="shared" si="224"/>
        <v>2000000</v>
      </c>
      <c r="G363" s="209"/>
      <c r="H363" s="209"/>
      <c r="I363" s="18">
        <f t="shared" si="225"/>
        <v>2000000</v>
      </c>
      <c r="J363" s="106">
        <v>0</v>
      </c>
      <c r="K363" s="105">
        <v>0</v>
      </c>
      <c r="L363" s="105">
        <v>0</v>
      </c>
      <c r="M363" s="105">
        <v>0</v>
      </c>
      <c r="N363" s="175">
        <v>2000000</v>
      </c>
      <c r="O363" s="176">
        <v>0</v>
      </c>
    </row>
    <row r="364" spans="1:15" ht="94.5" x14ac:dyDescent="0.25">
      <c r="A364" s="62">
        <v>325</v>
      </c>
      <c r="B364" s="63" t="s">
        <v>188</v>
      </c>
      <c r="C364" s="111" t="s">
        <v>86</v>
      </c>
      <c r="D364" s="111"/>
      <c r="E364" s="66">
        <f>E367+E368+E369</f>
        <v>21500000</v>
      </c>
      <c r="F364" s="66">
        <f>F367+F368+F369</f>
        <v>21500000</v>
      </c>
      <c r="G364" s="211" t="s">
        <v>87</v>
      </c>
      <c r="H364" s="211" t="s">
        <v>87</v>
      </c>
      <c r="I364" s="67">
        <f>I367+I368+I369</f>
        <v>21500000</v>
      </c>
      <c r="J364" s="69">
        <f>J365</f>
        <v>0</v>
      </c>
      <c r="K364" s="69">
        <f t="shared" ref="K364:O364" si="226">K365</f>
        <v>0</v>
      </c>
      <c r="L364" s="69">
        <f t="shared" si="226"/>
        <v>0</v>
      </c>
      <c r="M364" s="69">
        <f t="shared" si="226"/>
        <v>0</v>
      </c>
      <c r="N364" s="158">
        <f t="shared" si="226"/>
        <v>0</v>
      </c>
      <c r="O364" s="159">
        <f t="shared" si="226"/>
        <v>21500000</v>
      </c>
    </row>
    <row r="365" spans="1:15" ht="16.5" thickBot="1" x14ac:dyDescent="0.3">
      <c r="A365" s="70">
        <v>326</v>
      </c>
      <c r="B365" s="4" t="s">
        <v>152</v>
      </c>
      <c r="C365" s="4"/>
      <c r="D365" s="4"/>
      <c r="E365" s="13">
        <f>E366+E367+E368+E369</f>
        <v>21500000</v>
      </c>
      <c r="F365" s="13">
        <f>F366+F367+F368+F369</f>
        <v>21500000</v>
      </c>
      <c r="G365" s="212"/>
      <c r="H365" s="212"/>
      <c r="I365" s="14">
        <f>J365+K365+L365+M365+N365+O365</f>
        <v>21500000</v>
      </c>
      <c r="J365" s="30">
        <f>J366+J367+J368+J369</f>
        <v>0</v>
      </c>
      <c r="K365" s="30">
        <f t="shared" ref="K365:O365" si="227">K366+K367+K368+K369</f>
        <v>0</v>
      </c>
      <c r="L365" s="30">
        <f t="shared" si="227"/>
        <v>0</v>
      </c>
      <c r="M365" s="30">
        <f t="shared" si="227"/>
        <v>0</v>
      </c>
      <c r="N365" s="160">
        <f t="shared" si="227"/>
        <v>0</v>
      </c>
      <c r="O365" s="161">
        <f t="shared" si="227"/>
        <v>21500000</v>
      </c>
    </row>
    <row r="366" spans="1:15" ht="15.75" x14ac:dyDescent="0.25">
      <c r="A366" s="62">
        <v>327</v>
      </c>
      <c r="B366" s="7" t="s">
        <v>5</v>
      </c>
      <c r="C366" s="7"/>
      <c r="D366" s="7"/>
      <c r="E366" s="15">
        <v>0</v>
      </c>
      <c r="F366" s="15">
        <v>0</v>
      </c>
      <c r="G366" s="212"/>
      <c r="H366" s="212"/>
      <c r="I366" s="14">
        <f t="shared" ref="I366:I369" si="228">J366+K366+L366+M366+N366+O366</f>
        <v>0</v>
      </c>
      <c r="J366" s="30">
        <v>0</v>
      </c>
      <c r="K366" s="29">
        <v>0</v>
      </c>
      <c r="L366" s="29">
        <v>0</v>
      </c>
      <c r="M366" s="29">
        <v>0</v>
      </c>
      <c r="N366" s="148">
        <v>0</v>
      </c>
      <c r="O366" s="146">
        <v>0</v>
      </c>
    </row>
    <row r="367" spans="1:15" ht="16.5" thickBot="1" x14ac:dyDescent="0.3">
      <c r="A367" s="70">
        <v>328</v>
      </c>
      <c r="B367" s="5" t="s">
        <v>0</v>
      </c>
      <c r="C367" s="5"/>
      <c r="D367" s="5"/>
      <c r="E367" s="14">
        <f>I367</f>
        <v>20000000</v>
      </c>
      <c r="F367" s="14">
        <f>I367</f>
        <v>20000000</v>
      </c>
      <c r="G367" s="212"/>
      <c r="H367" s="212"/>
      <c r="I367" s="14">
        <f t="shared" si="228"/>
        <v>20000000</v>
      </c>
      <c r="J367" s="30">
        <v>0</v>
      </c>
      <c r="K367" s="29">
        <v>0</v>
      </c>
      <c r="L367" s="114">
        <v>0</v>
      </c>
      <c r="M367" s="29">
        <v>0</v>
      </c>
      <c r="N367" s="148">
        <v>0</v>
      </c>
      <c r="O367" s="146">
        <v>20000000</v>
      </c>
    </row>
    <row r="368" spans="1:15" ht="15.75" x14ac:dyDescent="0.25">
      <c r="A368" s="62">
        <v>329</v>
      </c>
      <c r="B368" s="5" t="s">
        <v>1</v>
      </c>
      <c r="C368" s="5"/>
      <c r="D368" s="5"/>
      <c r="E368" s="14">
        <f>F368</f>
        <v>500000</v>
      </c>
      <c r="F368" s="14">
        <f>I368</f>
        <v>500000</v>
      </c>
      <c r="G368" s="212"/>
      <c r="H368" s="212"/>
      <c r="I368" s="14">
        <f t="shared" si="228"/>
        <v>500000</v>
      </c>
      <c r="J368" s="30">
        <v>0</v>
      </c>
      <c r="K368" s="29">
        <v>0</v>
      </c>
      <c r="L368" s="29">
        <v>0</v>
      </c>
      <c r="M368" s="29">
        <v>0</v>
      </c>
      <c r="N368" s="148">
        <v>0</v>
      </c>
      <c r="O368" s="146">
        <v>500000</v>
      </c>
    </row>
    <row r="369" spans="1:15" ht="16.5" thickBot="1" x14ac:dyDescent="0.3">
      <c r="A369" s="70">
        <v>330</v>
      </c>
      <c r="B369" s="77" t="s">
        <v>6</v>
      </c>
      <c r="C369" s="77"/>
      <c r="D369" s="77"/>
      <c r="E369" s="79">
        <f>F369</f>
        <v>1000000</v>
      </c>
      <c r="F369" s="79">
        <f>I369</f>
        <v>1000000</v>
      </c>
      <c r="G369" s="212"/>
      <c r="H369" s="212"/>
      <c r="I369" s="79">
        <f t="shared" si="228"/>
        <v>1000000</v>
      </c>
      <c r="J369" s="113">
        <v>0</v>
      </c>
      <c r="K369" s="80">
        <v>0</v>
      </c>
      <c r="L369" s="80">
        <v>0</v>
      </c>
      <c r="M369" s="80">
        <v>0</v>
      </c>
      <c r="N369" s="149">
        <v>0</v>
      </c>
      <c r="O369" s="150">
        <v>1000000</v>
      </c>
    </row>
    <row r="370" spans="1:15" ht="78.75" x14ac:dyDescent="0.25">
      <c r="A370" s="62">
        <v>331</v>
      </c>
      <c r="B370" s="63" t="s">
        <v>189</v>
      </c>
      <c r="C370" s="111" t="s">
        <v>88</v>
      </c>
      <c r="D370" s="111"/>
      <c r="E370" s="66">
        <f>E373+E374+E375</f>
        <v>11500000</v>
      </c>
      <c r="F370" s="66">
        <f>F373+F374+F375</f>
        <v>11500000</v>
      </c>
      <c r="G370" s="211" t="s">
        <v>87</v>
      </c>
      <c r="H370" s="211" t="s">
        <v>87</v>
      </c>
      <c r="I370" s="67">
        <f>I373+I374+I375</f>
        <v>11500000</v>
      </c>
      <c r="J370" s="69">
        <f>J371</f>
        <v>0</v>
      </c>
      <c r="K370" s="69">
        <f t="shared" ref="K370:O370" si="229">K371</f>
        <v>0</v>
      </c>
      <c r="L370" s="69">
        <f t="shared" si="229"/>
        <v>0</v>
      </c>
      <c r="M370" s="69">
        <f t="shared" si="229"/>
        <v>0</v>
      </c>
      <c r="N370" s="158">
        <f t="shared" si="229"/>
        <v>0</v>
      </c>
      <c r="O370" s="159">
        <f t="shared" si="229"/>
        <v>11500000</v>
      </c>
    </row>
    <row r="371" spans="1:15" ht="16.5" thickBot="1" x14ac:dyDescent="0.3">
      <c r="A371" s="70">
        <v>332</v>
      </c>
      <c r="B371" s="4" t="s">
        <v>153</v>
      </c>
      <c r="C371" s="4"/>
      <c r="D371" s="4"/>
      <c r="E371" s="13">
        <f>E372+E373+E374+E375</f>
        <v>11500000</v>
      </c>
      <c r="F371" s="13">
        <f>F372+F373+F374+F375</f>
        <v>11500000</v>
      </c>
      <c r="G371" s="212"/>
      <c r="H371" s="212"/>
      <c r="I371" s="14">
        <f>J371+K371+L371+M371+N371+O371</f>
        <v>11500000</v>
      </c>
      <c r="J371" s="30">
        <f>J372+J373+J374+J375</f>
        <v>0</v>
      </c>
      <c r="K371" s="30">
        <f t="shared" ref="K371:O371" si="230">K372+K373+K374+K375</f>
        <v>0</v>
      </c>
      <c r="L371" s="30">
        <f t="shared" si="230"/>
        <v>0</v>
      </c>
      <c r="M371" s="30">
        <f t="shared" si="230"/>
        <v>0</v>
      </c>
      <c r="N371" s="160">
        <f t="shared" si="230"/>
        <v>0</v>
      </c>
      <c r="O371" s="161">
        <f t="shared" si="230"/>
        <v>11500000</v>
      </c>
    </row>
    <row r="372" spans="1:15" ht="15.75" x14ac:dyDescent="0.25">
      <c r="A372" s="62">
        <v>333</v>
      </c>
      <c r="B372" s="7" t="s">
        <v>5</v>
      </c>
      <c r="C372" s="7"/>
      <c r="D372" s="7"/>
      <c r="E372" s="15">
        <v>0</v>
      </c>
      <c r="F372" s="15">
        <v>0</v>
      </c>
      <c r="G372" s="212"/>
      <c r="H372" s="212"/>
      <c r="I372" s="14">
        <f t="shared" ref="I372:I375" si="231">J372+K372+L372+M372+N372+O372</f>
        <v>0</v>
      </c>
      <c r="J372" s="30">
        <v>0</v>
      </c>
      <c r="K372" s="29">
        <v>0</v>
      </c>
      <c r="L372" s="29">
        <v>0</v>
      </c>
      <c r="M372" s="29">
        <v>0</v>
      </c>
      <c r="N372" s="154">
        <v>0</v>
      </c>
      <c r="O372" s="146">
        <v>0</v>
      </c>
    </row>
    <row r="373" spans="1:15" ht="16.5" thickBot="1" x14ac:dyDescent="0.3">
      <c r="A373" s="70">
        <v>334</v>
      </c>
      <c r="B373" s="5" t="s">
        <v>0</v>
      </c>
      <c r="C373" s="5"/>
      <c r="D373" s="5"/>
      <c r="E373" s="14">
        <f>I373</f>
        <v>10000000</v>
      </c>
      <c r="F373" s="14">
        <f>I373</f>
        <v>10000000</v>
      </c>
      <c r="G373" s="212"/>
      <c r="H373" s="212"/>
      <c r="I373" s="14">
        <f t="shared" si="231"/>
        <v>10000000</v>
      </c>
      <c r="J373" s="30">
        <v>0</v>
      </c>
      <c r="K373" s="29">
        <v>0</v>
      </c>
      <c r="L373" s="29">
        <v>0</v>
      </c>
      <c r="M373" s="29">
        <v>0</v>
      </c>
      <c r="N373" s="154">
        <v>0</v>
      </c>
      <c r="O373" s="146">
        <v>10000000</v>
      </c>
    </row>
    <row r="374" spans="1:15" ht="15.75" x14ac:dyDescent="0.25">
      <c r="A374" s="62">
        <v>335</v>
      </c>
      <c r="B374" s="5" t="s">
        <v>1</v>
      </c>
      <c r="C374" s="5"/>
      <c r="D374" s="5"/>
      <c r="E374" s="14">
        <f>F374</f>
        <v>500000</v>
      </c>
      <c r="F374" s="14">
        <f>I374</f>
        <v>500000</v>
      </c>
      <c r="G374" s="212"/>
      <c r="H374" s="212"/>
      <c r="I374" s="14">
        <f t="shared" si="231"/>
        <v>500000</v>
      </c>
      <c r="J374" s="30">
        <v>0</v>
      </c>
      <c r="K374" s="29">
        <v>0</v>
      </c>
      <c r="L374" s="29">
        <v>0</v>
      </c>
      <c r="M374" s="29">
        <v>0</v>
      </c>
      <c r="N374" s="154">
        <v>0</v>
      </c>
      <c r="O374" s="146">
        <v>500000</v>
      </c>
    </row>
    <row r="375" spans="1:15" ht="16.5" thickBot="1" x14ac:dyDescent="0.3">
      <c r="A375" s="70">
        <v>336</v>
      </c>
      <c r="B375" s="77" t="s">
        <v>6</v>
      </c>
      <c r="C375" s="77"/>
      <c r="D375" s="77"/>
      <c r="E375" s="78">
        <f>I375</f>
        <v>1000000</v>
      </c>
      <c r="F375" s="78">
        <f>I375</f>
        <v>1000000</v>
      </c>
      <c r="G375" s="212"/>
      <c r="H375" s="212"/>
      <c r="I375" s="79">
        <f t="shared" si="231"/>
        <v>1000000</v>
      </c>
      <c r="J375" s="113">
        <v>0</v>
      </c>
      <c r="K375" s="80">
        <v>0</v>
      </c>
      <c r="L375" s="80">
        <v>0</v>
      </c>
      <c r="M375" s="80">
        <v>0</v>
      </c>
      <c r="N375" s="155">
        <v>0</v>
      </c>
      <c r="O375" s="150">
        <v>1000000</v>
      </c>
    </row>
    <row r="376" spans="1:15" ht="78.75" x14ac:dyDescent="0.25">
      <c r="A376" s="62">
        <v>337</v>
      </c>
      <c r="B376" s="63" t="s">
        <v>190</v>
      </c>
      <c r="C376" s="111" t="s">
        <v>89</v>
      </c>
      <c r="D376" s="111"/>
      <c r="E376" s="66">
        <f>E379+E380+E381</f>
        <v>11500000</v>
      </c>
      <c r="F376" s="66">
        <f>F379+F380+F381</f>
        <v>11500000</v>
      </c>
      <c r="G376" s="211" t="s">
        <v>87</v>
      </c>
      <c r="H376" s="211" t="s">
        <v>87</v>
      </c>
      <c r="I376" s="67">
        <f>I379+I380+I381</f>
        <v>11500000</v>
      </c>
      <c r="J376" s="69">
        <f>J379+J380+J381</f>
        <v>0</v>
      </c>
      <c r="K376" s="69">
        <f>K377</f>
        <v>0</v>
      </c>
      <c r="L376" s="69">
        <f t="shared" ref="L376:O376" si="232">L377</f>
        <v>0</v>
      </c>
      <c r="M376" s="69">
        <f t="shared" si="232"/>
        <v>0</v>
      </c>
      <c r="N376" s="158">
        <f t="shared" si="232"/>
        <v>0</v>
      </c>
      <c r="O376" s="159">
        <f t="shared" si="232"/>
        <v>11500000</v>
      </c>
    </row>
    <row r="377" spans="1:15" ht="16.5" thickBot="1" x14ac:dyDescent="0.3">
      <c r="A377" s="70">
        <v>338</v>
      </c>
      <c r="B377" s="4" t="s">
        <v>191</v>
      </c>
      <c r="C377" s="4"/>
      <c r="D377" s="4"/>
      <c r="E377" s="13">
        <f>E378+E379+E380+E381</f>
        <v>11500000</v>
      </c>
      <c r="F377" s="13">
        <f>F378+F379+F380+F381</f>
        <v>11500000</v>
      </c>
      <c r="G377" s="212"/>
      <c r="H377" s="212"/>
      <c r="I377" s="14">
        <f>J377+K377+L377+M377+N377+O377</f>
        <v>11500000</v>
      </c>
      <c r="J377" s="14">
        <f>J378+J379+J380+J381</f>
        <v>0</v>
      </c>
      <c r="K377" s="14">
        <f t="shared" ref="K377:O377" si="233">K378+K379+K380+K381</f>
        <v>0</v>
      </c>
      <c r="L377" s="14">
        <f t="shared" si="233"/>
        <v>0</v>
      </c>
      <c r="M377" s="14">
        <f t="shared" si="233"/>
        <v>0</v>
      </c>
      <c r="N377" s="17">
        <f t="shared" si="233"/>
        <v>0</v>
      </c>
      <c r="O377" s="162">
        <f t="shared" si="233"/>
        <v>11500000</v>
      </c>
    </row>
    <row r="378" spans="1:15" ht="15.75" x14ac:dyDescent="0.25">
      <c r="A378" s="62">
        <v>339</v>
      </c>
      <c r="B378" s="7" t="s">
        <v>5</v>
      </c>
      <c r="C378" s="7"/>
      <c r="D378" s="7"/>
      <c r="E378" s="15">
        <v>0</v>
      </c>
      <c r="F378" s="15">
        <v>0</v>
      </c>
      <c r="G378" s="212"/>
      <c r="H378" s="212"/>
      <c r="I378" s="14">
        <f t="shared" ref="I378:I381" si="234">J378+K378+L378+M378+N378+O378</f>
        <v>0</v>
      </c>
      <c r="J378" s="30">
        <v>0</v>
      </c>
      <c r="K378" s="29">
        <v>0</v>
      </c>
      <c r="L378" s="29">
        <v>0</v>
      </c>
      <c r="M378" s="29">
        <v>0</v>
      </c>
      <c r="N378" s="154">
        <v>0</v>
      </c>
      <c r="O378" s="146">
        <v>0</v>
      </c>
    </row>
    <row r="379" spans="1:15" ht="16.5" thickBot="1" x14ac:dyDescent="0.3">
      <c r="A379" s="70">
        <v>340</v>
      </c>
      <c r="B379" s="5" t="s">
        <v>0</v>
      </c>
      <c r="C379" s="5"/>
      <c r="D379" s="5"/>
      <c r="E379" s="14">
        <f>I379</f>
        <v>10000000</v>
      </c>
      <c r="F379" s="14">
        <f>I379</f>
        <v>10000000</v>
      </c>
      <c r="G379" s="212"/>
      <c r="H379" s="212"/>
      <c r="I379" s="14">
        <f t="shared" si="234"/>
        <v>10000000</v>
      </c>
      <c r="J379" s="30">
        <v>0</v>
      </c>
      <c r="K379" s="29">
        <v>0</v>
      </c>
      <c r="L379" s="29">
        <v>0</v>
      </c>
      <c r="M379" s="29">
        <v>0</v>
      </c>
      <c r="N379" s="154">
        <v>0</v>
      </c>
      <c r="O379" s="146">
        <v>10000000</v>
      </c>
    </row>
    <row r="380" spans="1:15" ht="15.75" x14ac:dyDescent="0.25">
      <c r="A380" s="62">
        <v>341</v>
      </c>
      <c r="B380" s="5" t="s">
        <v>1</v>
      </c>
      <c r="C380" s="5"/>
      <c r="D380" s="5"/>
      <c r="E380" s="14">
        <f>F380</f>
        <v>500000</v>
      </c>
      <c r="F380" s="14">
        <f>I380</f>
        <v>500000</v>
      </c>
      <c r="G380" s="212"/>
      <c r="H380" s="212"/>
      <c r="I380" s="14">
        <f t="shared" si="234"/>
        <v>500000</v>
      </c>
      <c r="J380" s="30">
        <v>0</v>
      </c>
      <c r="K380" s="29">
        <v>0</v>
      </c>
      <c r="L380" s="29">
        <v>0</v>
      </c>
      <c r="M380" s="29">
        <v>0</v>
      </c>
      <c r="N380" s="154">
        <v>0</v>
      </c>
      <c r="O380" s="146">
        <v>500000</v>
      </c>
    </row>
    <row r="381" spans="1:15" ht="16.5" thickBot="1" x14ac:dyDescent="0.3">
      <c r="A381" s="70">
        <v>342</v>
      </c>
      <c r="B381" s="77" t="s">
        <v>6</v>
      </c>
      <c r="C381" s="77"/>
      <c r="D381" s="77"/>
      <c r="E381" s="78">
        <f>I381</f>
        <v>1000000</v>
      </c>
      <c r="F381" s="78">
        <f>I381</f>
        <v>1000000</v>
      </c>
      <c r="G381" s="212"/>
      <c r="H381" s="212"/>
      <c r="I381" s="79">
        <f t="shared" si="234"/>
        <v>1000000</v>
      </c>
      <c r="J381" s="113">
        <v>0</v>
      </c>
      <c r="K381" s="80">
        <v>0</v>
      </c>
      <c r="L381" s="80">
        <v>0</v>
      </c>
      <c r="M381" s="80">
        <v>0</v>
      </c>
      <c r="N381" s="155">
        <v>0</v>
      </c>
      <c r="O381" s="150">
        <v>1000000</v>
      </c>
    </row>
    <row r="382" spans="1:15" ht="94.5" x14ac:dyDescent="0.25">
      <c r="A382" s="62">
        <v>343</v>
      </c>
      <c r="B382" s="63" t="s">
        <v>192</v>
      </c>
      <c r="C382" s="111" t="s">
        <v>90</v>
      </c>
      <c r="D382" s="111"/>
      <c r="E382" s="66">
        <f>E385+E386+E387</f>
        <v>9087000</v>
      </c>
      <c r="F382" s="66">
        <f>F385+F386+F387</f>
        <v>9087000</v>
      </c>
      <c r="G382" s="211" t="s">
        <v>87</v>
      </c>
      <c r="H382" s="211" t="s">
        <v>87</v>
      </c>
      <c r="I382" s="67">
        <f>I385+I386+I387</f>
        <v>9087000</v>
      </c>
      <c r="J382" s="69">
        <f>J383</f>
        <v>0</v>
      </c>
      <c r="K382" s="69">
        <f t="shared" ref="K382:O382" si="235">K383</f>
        <v>0</v>
      </c>
      <c r="L382" s="69">
        <f t="shared" si="235"/>
        <v>0</v>
      </c>
      <c r="M382" s="69">
        <f t="shared" si="235"/>
        <v>0</v>
      </c>
      <c r="N382" s="158">
        <f t="shared" si="235"/>
        <v>0</v>
      </c>
      <c r="O382" s="159">
        <f t="shared" si="235"/>
        <v>9087000</v>
      </c>
    </row>
    <row r="383" spans="1:15" ht="16.5" thickBot="1" x14ac:dyDescent="0.3">
      <c r="A383" s="70">
        <v>344</v>
      </c>
      <c r="B383" s="4" t="s">
        <v>193</v>
      </c>
      <c r="C383" s="4"/>
      <c r="D383" s="4"/>
      <c r="E383" s="13">
        <f>E384+E385+E386+E387</f>
        <v>9087000</v>
      </c>
      <c r="F383" s="13">
        <f>F384+F385+F386+F387</f>
        <v>9087000</v>
      </c>
      <c r="G383" s="212"/>
      <c r="H383" s="212"/>
      <c r="I383" s="14">
        <f>J383+K383+L383+M383+N383+O383</f>
        <v>9087000</v>
      </c>
      <c r="J383" s="30">
        <f>J384+J385+J386+J387</f>
        <v>0</v>
      </c>
      <c r="K383" s="30">
        <f t="shared" ref="K383:O383" si="236">K384+K385+K386+K387</f>
        <v>0</v>
      </c>
      <c r="L383" s="30">
        <f t="shared" si="236"/>
        <v>0</v>
      </c>
      <c r="M383" s="30">
        <f t="shared" si="236"/>
        <v>0</v>
      </c>
      <c r="N383" s="160">
        <f t="shared" si="236"/>
        <v>0</v>
      </c>
      <c r="O383" s="161">
        <f t="shared" si="236"/>
        <v>9087000</v>
      </c>
    </row>
    <row r="384" spans="1:15" ht="15.75" x14ac:dyDescent="0.25">
      <c r="A384" s="62">
        <v>345</v>
      </c>
      <c r="B384" s="7" t="s">
        <v>5</v>
      </c>
      <c r="C384" s="7"/>
      <c r="D384" s="7"/>
      <c r="E384" s="15">
        <v>0</v>
      </c>
      <c r="F384" s="15">
        <v>0</v>
      </c>
      <c r="G384" s="212"/>
      <c r="H384" s="212"/>
      <c r="I384" s="14">
        <f t="shared" ref="I384:I387" si="237">J384+K384+L384+M384+N384+O384</f>
        <v>0</v>
      </c>
      <c r="J384" s="30">
        <v>0</v>
      </c>
      <c r="K384" s="29">
        <v>0</v>
      </c>
      <c r="L384" s="29">
        <v>0</v>
      </c>
      <c r="M384" s="29">
        <v>0</v>
      </c>
      <c r="N384" s="154">
        <v>0</v>
      </c>
      <c r="O384" s="146">
        <v>0</v>
      </c>
    </row>
    <row r="385" spans="1:15" ht="16.5" thickBot="1" x14ac:dyDescent="0.3">
      <c r="A385" s="70">
        <v>346</v>
      </c>
      <c r="B385" s="5" t="s">
        <v>0</v>
      </c>
      <c r="C385" s="5"/>
      <c r="D385" s="5"/>
      <c r="E385" s="14">
        <f>I385</f>
        <v>8230000</v>
      </c>
      <c r="F385" s="14">
        <f>I385</f>
        <v>8230000</v>
      </c>
      <c r="G385" s="212"/>
      <c r="H385" s="212"/>
      <c r="I385" s="14">
        <f t="shared" si="237"/>
        <v>8230000</v>
      </c>
      <c r="J385" s="30">
        <v>0</v>
      </c>
      <c r="K385" s="29">
        <v>0</v>
      </c>
      <c r="L385" s="29">
        <v>0</v>
      </c>
      <c r="M385" s="29">
        <v>0</v>
      </c>
      <c r="N385" s="154">
        <v>0</v>
      </c>
      <c r="O385" s="146">
        <v>8230000</v>
      </c>
    </row>
    <row r="386" spans="1:15" ht="15.75" x14ac:dyDescent="0.25">
      <c r="A386" s="62">
        <v>347</v>
      </c>
      <c r="B386" s="132" t="s">
        <v>1</v>
      </c>
      <c r="C386" s="132"/>
      <c r="D386" s="132"/>
      <c r="E386" s="79">
        <f>F386</f>
        <v>500000</v>
      </c>
      <c r="F386" s="79">
        <f>I386</f>
        <v>500000</v>
      </c>
      <c r="G386" s="212"/>
      <c r="H386" s="212"/>
      <c r="I386" s="14">
        <f t="shared" si="237"/>
        <v>500000</v>
      </c>
      <c r="J386" s="113">
        <v>0</v>
      </c>
      <c r="K386" s="80">
        <v>0</v>
      </c>
      <c r="L386" s="80">
        <v>0</v>
      </c>
      <c r="M386" s="80">
        <v>0</v>
      </c>
      <c r="N386" s="154">
        <v>0</v>
      </c>
      <c r="O386" s="146">
        <v>500000</v>
      </c>
    </row>
    <row r="387" spans="1:15" ht="16.5" thickBot="1" x14ac:dyDescent="0.3">
      <c r="A387" s="70">
        <v>348</v>
      </c>
      <c r="B387" s="71" t="s">
        <v>6</v>
      </c>
      <c r="C387" s="71"/>
      <c r="D387" s="71"/>
      <c r="E387" s="73">
        <f>I387</f>
        <v>357000</v>
      </c>
      <c r="F387" s="73">
        <f>I387</f>
        <v>357000</v>
      </c>
      <c r="G387" s="213"/>
      <c r="H387" s="213"/>
      <c r="I387" s="72">
        <f t="shared" si="237"/>
        <v>357000</v>
      </c>
      <c r="J387" s="112">
        <v>0</v>
      </c>
      <c r="K387" s="74">
        <v>0</v>
      </c>
      <c r="L387" s="74">
        <v>0</v>
      </c>
      <c r="M387" s="74">
        <v>0</v>
      </c>
      <c r="N387" s="163">
        <v>0</v>
      </c>
      <c r="O387" s="164">
        <v>357000</v>
      </c>
    </row>
    <row r="388" spans="1:15" ht="78.75" x14ac:dyDescent="0.25">
      <c r="A388" s="62">
        <v>349</v>
      </c>
      <c r="B388" s="100" t="s">
        <v>194</v>
      </c>
      <c r="C388" s="101" t="s">
        <v>75</v>
      </c>
      <c r="D388" s="101"/>
      <c r="E388" s="65">
        <f>E389</f>
        <v>12000000</v>
      </c>
      <c r="F388" s="65">
        <f>F389</f>
        <v>12000000</v>
      </c>
      <c r="G388" s="208">
        <v>2024</v>
      </c>
      <c r="H388" s="208">
        <v>2024</v>
      </c>
      <c r="I388" s="102">
        <f>I390+I391+I392+I393</f>
        <v>12000000</v>
      </c>
      <c r="J388" s="103">
        <f>J390+J391+J392+J393</f>
        <v>0</v>
      </c>
      <c r="K388" s="69">
        <f>K390+K391+K392+K393</f>
        <v>0</v>
      </c>
      <c r="L388" s="69">
        <f>L390+L391+L392+L393</f>
        <v>0</v>
      </c>
      <c r="M388" s="69">
        <f>M390+M391+M392+M393</f>
        <v>0</v>
      </c>
      <c r="N388" s="165">
        <f>N389</f>
        <v>0</v>
      </c>
      <c r="O388" s="157">
        <f>O389</f>
        <v>12000000</v>
      </c>
    </row>
    <row r="389" spans="1:15" ht="16.5" thickBot="1" x14ac:dyDescent="0.3">
      <c r="A389" s="70">
        <v>350</v>
      </c>
      <c r="B389" s="9" t="s">
        <v>195</v>
      </c>
      <c r="C389" s="9"/>
      <c r="D389" s="9"/>
      <c r="E389" s="12">
        <f>I389</f>
        <v>12000000</v>
      </c>
      <c r="F389" s="12">
        <f>I389</f>
        <v>12000000</v>
      </c>
      <c r="G389" s="209"/>
      <c r="H389" s="209"/>
      <c r="I389" s="18">
        <f>J389+K389+L389+M389+N389+O389</f>
        <v>12000000</v>
      </c>
      <c r="J389" s="28">
        <f>J390+J391+J392+J393</f>
        <v>0</v>
      </c>
      <c r="K389" s="28">
        <f t="shared" ref="K389" si="238">K390+K391+K392+K393</f>
        <v>0</v>
      </c>
      <c r="L389" s="28">
        <f t="shared" ref="L389" si="239">L390+L391+L392+L393</f>
        <v>0</v>
      </c>
      <c r="M389" s="28">
        <f t="shared" ref="M389" si="240">M390+M391+M392+M393</f>
        <v>0</v>
      </c>
      <c r="N389" s="28">
        <f t="shared" ref="N389" si="241">N390+N391+N392+N393</f>
        <v>0</v>
      </c>
      <c r="O389" s="166">
        <f t="shared" ref="O389" si="242">O390+O391+O392+O393</f>
        <v>12000000</v>
      </c>
    </row>
    <row r="390" spans="1:15" ht="15.75" x14ac:dyDescent="0.25">
      <c r="A390" s="62">
        <v>351</v>
      </c>
      <c r="B390" s="32" t="s">
        <v>5</v>
      </c>
      <c r="C390" s="32"/>
      <c r="D390" s="32"/>
      <c r="E390" s="18">
        <f t="shared" ref="E390:E393" si="243">I390</f>
        <v>0</v>
      </c>
      <c r="F390" s="18">
        <f t="shared" ref="F390:F393" si="244">I390</f>
        <v>0</v>
      </c>
      <c r="G390" s="209"/>
      <c r="H390" s="209"/>
      <c r="I390" s="18">
        <f t="shared" ref="I390:I393" si="245">J390+K390+L390+M390+N390+O390</f>
        <v>0</v>
      </c>
      <c r="J390" s="28">
        <v>0</v>
      </c>
      <c r="K390" s="29">
        <v>0</v>
      </c>
      <c r="L390" s="29">
        <v>0</v>
      </c>
      <c r="M390" s="29">
        <v>0</v>
      </c>
      <c r="N390" s="148">
        <v>0</v>
      </c>
      <c r="O390" s="146">
        <v>0</v>
      </c>
    </row>
    <row r="391" spans="1:15" ht="16.5" thickBot="1" x14ac:dyDescent="0.3">
      <c r="A391" s="70">
        <v>352</v>
      </c>
      <c r="B391" s="10" t="s">
        <v>0</v>
      </c>
      <c r="C391" s="10"/>
      <c r="D391" s="10"/>
      <c r="E391" s="18">
        <f t="shared" si="243"/>
        <v>0</v>
      </c>
      <c r="F391" s="18">
        <f t="shared" si="244"/>
        <v>0</v>
      </c>
      <c r="G391" s="209"/>
      <c r="H391" s="209"/>
      <c r="I391" s="18">
        <f t="shared" si="245"/>
        <v>0</v>
      </c>
      <c r="J391" s="28">
        <v>0</v>
      </c>
      <c r="K391" s="29">
        <v>0</v>
      </c>
      <c r="L391" s="29">
        <v>0</v>
      </c>
      <c r="M391" s="29">
        <v>0</v>
      </c>
      <c r="N391" s="148">
        <v>0</v>
      </c>
      <c r="O391" s="146">
        <v>0</v>
      </c>
    </row>
    <row r="392" spans="1:15" ht="15.75" x14ac:dyDescent="0.25">
      <c r="A392" s="62">
        <v>353</v>
      </c>
      <c r="B392" s="10" t="s">
        <v>1</v>
      </c>
      <c r="C392" s="10"/>
      <c r="D392" s="10"/>
      <c r="E392" s="18">
        <f t="shared" si="243"/>
        <v>0</v>
      </c>
      <c r="F392" s="18">
        <f t="shared" si="244"/>
        <v>0</v>
      </c>
      <c r="G392" s="209"/>
      <c r="H392" s="209"/>
      <c r="I392" s="18">
        <f t="shared" si="245"/>
        <v>0</v>
      </c>
      <c r="J392" s="33">
        <v>0</v>
      </c>
      <c r="K392" s="18">
        <v>0</v>
      </c>
      <c r="L392" s="29">
        <v>0</v>
      </c>
      <c r="M392" s="29">
        <v>0</v>
      </c>
      <c r="N392" s="148">
        <v>0</v>
      </c>
      <c r="O392" s="146">
        <v>0</v>
      </c>
    </row>
    <row r="393" spans="1:15" ht="16.5" thickBot="1" x14ac:dyDescent="0.3">
      <c r="A393" s="70">
        <v>354</v>
      </c>
      <c r="B393" s="167" t="s">
        <v>6</v>
      </c>
      <c r="C393" s="167"/>
      <c r="D393" s="167"/>
      <c r="E393" s="168">
        <f t="shared" si="243"/>
        <v>12000000</v>
      </c>
      <c r="F393" s="168">
        <f t="shared" si="244"/>
        <v>12000000</v>
      </c>
      <c r="G393" s="210"/>
      <c r="H393" s="210"/>
      <c r="I393" s="168">
        <f t="shared" si="245"/>
        <v>12000000</v>
      </c>
      <c r="J393" s="169">
        <v>0</v>
      </c>
      <c r="K393" s="74">
        <v>0</v>
      </c>
      <c r="L393" s="74">
        <v>0</v>
      </c>
      <c r="M393" s="74">
        <v>0</v>
      </c>
      <c r="N393" s="170">
        <v>0</v>
      </c>
      <c r="O393" s="164">
        <v>12000000</v>
      </c>
    </row>
    <row r="394" spans="1:15" ht="78.75" x14ac:dyDescent="0.25">
      <c r="A394" s="62">
        <v>355</v>
      </c>
      <c r="B394" s="100" t="s">
        <v>196</v>
      </c>
      <c r="C394" s="101" t="s">
        <v>88</v>
      </c>
      <c r="D394" s="101"/>
      <c r="E394" s="65">
        <f>E395</f>
        <v>12000000</v>
      </c>
      <c r="F394" s="65">
        <f>F395</f>
        <v>12000000</v>
      </c>
      <c r="G394" s="208">
        <v>2024</v>
      </c>
      <c r="H394" s="208">
        <v>2024</v>
      </c>
      <c r="I394" s="102">
        <f>I396+I397+I398+I399</f>
        <v>12000000</v>
      </c>
      <c r="J394" s="103">
        <f>J396+J397+J398+J399</f>
        <v>0</v>
      </c>
      <c r="K394" s="69">
        <f>K396+K397+K398+K399</f>
        <v>0</v>
      </c>
      <c r="L394" s="69">
        <f>L396+L397+L398+L399</f>
        <v>0</v>
      </c>
      <c r="M394" s="69">
        <f>M396+M397+M398+M399</f>
        <v>0</v>
      </c>
      <c r="N394" s="165">
        <f>N395</f>
        <v>0</v>
      </c>
      <c r="O394" s="157">
        <f>O395</f>
        <v>12000000</v>
      </c>
    </row>
    <row r="395" spans="1:15" ht="16.5" thickBot="1" x14ac:dyDescent="0.3">
      <c r="A395" s="70">
        <v>356</v>
      </c>
      <c r="B395" s="9" t="s">
        <v>197</v>
      </c>
      <c r="C395" s="9"/>
      <c r="D395" s="9"/>
      <c r="E395" s="12">
        <f>I395</f>
        <v>12000000</v>
      </c>
      <c r="F395" s="12">
        <f>I395</f>
        <v>12000000</v>
      </c>
      <c r="G395" s="209"/>
      <c r="H395" s="209"/>
      <c r="I395" s="18">
        <f>J395+K395+L395+M395+N395+O395</f>
        <v>12000000</v>
      </c>
      <c r="J395" s="28">
        <f>J396+J397+J398+J399</f>
        <v>0</v>
      </c>
      <c r="K395" s="28">
        <f t="shared" ref="K395" si="246">K396+K397+K398+K399</f>
        <v>0</v>
      </c>
      <c r="L395" s="28">
        <f t="shared" ref="L395" si="247">L396+L397+L398+L399</f>
        <v>0</v>
      </c>
      <c r="M395" s="28">
        <f t="shared" ref="M395" si="248">M396+M397+M398+M399</f>
        <v>0</v>
      </c>
      <c r="N395" s="28">
        <f t="shared" ref="N395" si="249">N396+N397+N398+N399</f>
        <v>0</v>
      </c>
      <c r="O395" s="166">
        <f t="shared" ref="O395" si="250">O396+O397+O398+O399</f>
        <v>12000000</v>
      </c>
    </row>
    <row r="396" spans="1:15" ht="15.75" x14ac:dyDescent="0.25">
      <c r="A396" s="62">
        <v>357</v>
      </c>
      <c r="B396" s="32" t="s">
        <v>5</v>
      </c>
      <c r="C396" s="32"/>
      <c r="D396" s="32"/>
      <c r="E396" s="18">
        <f t="shared" ref="E396:E399" si="251">I396</f>
        <v>0</v>
      </c>
      <c r="F396" s="18">
        <f t="shared" ref="F396:F399" si="252">I396</f>
        <v>0</v>
      </c>
      <c r="G396" s="209"/>
      <c r="H396" s="209"/>
      <c r="I396" s="18">
        <f t="shared" ref="I396:I399" si="253">J396+K396+L396+M396+N396+O396</f>
        <v>0</v>
      </c>
      <c r="J396" s="28">
        <v>0</v>
      </c>
      <c r="K396" s="29">
        <v>0</v>
      </c>
      <c r="L396" s="29">
        <v>0</v>
      </c>
      <c r="M396" s="29">
        <v>0</v>
      </c>
      <c r="N396" s="148">
        <v>0</v>
      </c>
      <c r="O396" s="146">
        <v>0</v>
      </c>
    </row>
    <row r="397" spans="1:15" ht="16.5" thickBot="1" x14ac:dyDescent="0.3">
      <c r="A397" s="70">
        <v>358</v>
      </c>
      <c r="B397" s="10" t="s">
        <v>0</v>
      </c>
      <c r="C397" s="10"/>
      <c r="D397" s="10"/>
      <c r="E397" s="18">
        <f t="shared" si="251"/>
        <v>0</v>
      </c>
      <c r="F397" s="18">
        <f t="shared" si="252"/>
        <v>0</v>
      </c>
      <c r="G397" s="209"/>
      <c r="H397" s="209"/>
      <c r="I397" s="18">
        <f t="shared" si="253"/>
        <v>0</v>
      </c>
      <c r="J397" s="28">
        <v>0</v>
      </c>
      <c r="K397" s="29">
        <v>0</v>
      </c>
      <c r="L397" s="29">
        <v>0</v>
      </c>
      <c r="M397" s="29">
        <v>0</v>
      </c>
      <c r="N397" s="148">
        <v>0</v>
      </c>
      <c r="O397" s="146">
        <v>0</v>
      </c>
    </row>
    <row r="398" spans="1:15" ht="15.75" x14ac:dyDescent="0.25">
      <c r="A398" s="62">
        <v>359</v>
      </c>
      <c r="B398" s="10" t="s">
        <v>1</v>
      </c>
      <c r="C398" s="10"/>
      <c r="D398" s="10"/>
      <c r="E398" s="18">
        <f t="shared" si="251"/>
        <v>0</v>
      </c>
      <c r="F398" s="18">
        <f t="shared" si="252"/>
        <v>0</v>
      </c>
      <c r="G398" s="209"/>
      <c r="H398" s="209"/>
      <c r="I398" s="18">
        <f t="shared" si="253"/>
        <v>0</v>
      </c>
      <c r="J398" s="33">
        <v>0</v>
      </c>
      <c r="K398" s="18">
        <v>0</v>
      </c>
      <c r="L398" s="29">
        <v>0</v>
      </c>
      <c r="M398" s="29">
        <v>0</v>
      </c>
      <c r="N398" s="148">
        <v>0</v>
      </c>
      <c r="O398" s="146">
        <v>0</v>
      </c>
    </row>
    <row r="399" spans="1:15" ht="16.5" thickBot="1" x14ac:dyDescent="0.3">
      <c r="A399" s="202">
        <v>360</v>
      </c>
      <c r="B399" s="167" t="s">
        <v>6</v>
      </c>
      <c r="C399" s="167"/>
      <c r="D399" s="167"/>
      <c r="E399" s="168">
        <f t="shared" si="251"/>
        <v>12000000</v>
      </c>
      <c r="F399" s="168">
        <f t="shared" si="252"/>
        <v>12000000</v>
      </c>
      <c r="G399" s="210"/>
      <c r="H399" s="210"/>
      <c r="I399" s="168">
        <f t="shared" si="253"/>
        <v>12000000</v>
      </c>
      <c r="J399" s="169">
        <v>0</v>
      </c>
      <c r="K399" s="74">
        <v>0</v>
      </c>
      <c r="L399" s="74">
        <v>0</v>
      </c>
      <c r="M399" s="74">
        <v>0</v>
      </c>
      <c r="N399" s="170">
        <v>0</v>
      </c>
      <c r="O399" s="164">
        <v>12000000</v>
      </c>
    </row>
    <row r="400" spans="1:15" x14ac:dyDescent="0.3">
      <c r="A400" s="116"/>
      <c r="B400" s="117"/>
      <c r="C400" s="118"/>
      <c r="D400" s="118"/>
      <c r="E400" s="119"/>
      <c r="F400" s="119"/>
      <c r="G400" s="120"/>
      <c r="H400" s="120"/>
      <c r="I400" s="119"/>
      <c r="J400" s="121"/>
      <c r="K400" s="122"/>
      <c r="L400" s="122"/>
      <c r="M400" s="122"/>
      <c r="N400" s="76"/>
      <c r="O400" s="115"/>
    </row>
    <row r="401" spans="1:15" x14ac:dyDescent="0.3">
      <c r="A401" s="116"/>
      <c r="B401" s="117"/>
      <c r="C401" s="117"/>
      <c r="D401" s="117"/>
      <c r="E401" s="119"/>
      <c r="F401" s="119"/>
      <c r="G401" s="123"/>
      <c r="H401" s="123"/>
      <c r="I401" s="124"/>
      <c r="J401" s="125"/>
      <c r="K401" s="122"/>
      <c r="L401" s="122"/>
      <c r="M401" s="122"/>
      <c r="N401" s="76"/>
      <c r="O401" s="115"/>
    </row>
    <row r="402" spans="1:15" x14ac:dyDescent="0.3">
      <c r="A402" s="116"/>
      <c r="B402" s="118"/>
      <c r="C402" s="118"/>
      <c r="D402" s="118"/>
      <c r="E402" s="126"/>
      <c r="F402" s="126"/>
      <c r="G402" s="126"/>
      <c r="H402" s="126"/>
      <c r="I402" s="124"/>
      <c r="J402" s="125"/>
      <c r="K402" s="122"/>
      <c r="L402" s="122"/>
      <c r="M402" s="122"/>
      <c r="N402" s="76"/>
      <c r="O402" s="115"/>
    </row>
    <row r="403" spans="1:15" x14ac:dyDescent="0.3">
      <c r="A403" s="116"/>
      <c r="B403" s="127"/>
      <c r="C403" s="127"/>
      <c r="D403" s="127"/>
      <c r="E403" s="124"/>
      <c r="F403" s="124"/>
      <c r="G403" s="124"/>
      <c r="H403" s="124"/>
      <c r="I403" s="124"/>
      <c r="J403" s="125"/>
      <c r="K403" s="122"/>
      <c r="L403" s="122"/>
      <c r="M403" s="122"/>
      <c r="N403" s="76"/>
      <c r="O403" s="115"/>
    </row>
    <row r="404" spans="1:15" x14ac:dyDescent="0.3">
      <c r="A404" s="116"/>
      <c r="B404" s="127"/>
      <c r="C404" s="127"/>
      <c r="D404" s="127"/>
      <c r="E404" s="124"/>
      <c r="F404" s="124"/>
      <c r="G404" s="124"/>
      <c r="H404" s="124"/>
      <c r="I404" s="124"/>
      <c r="J404" s="125"/>
      <c r="K404" s="122"/>
      <c r="L404" s="122"/>
      <c r="M404" s="122"/>
      <c r="N404" s="76"/>
      <c r="O404" s="115"/>
    </row>
    <row r="405" spans="1:15" x14ac:dyDescent="0.3">
      <c r="A405" s="116"/>
      <c r="B405" s="118"/>
      <c r="C405" s="118"/>
      <c r="D405" s="118"/>
      <c r="E405" s="126"/>
      <c r="F405" s="126"/>
      <c r="G405" s="126"/>
      <c r="H405" s="126"/>
      <c r="I405" s="124"/>
      <c r="J405" s="125"/>
      <c r="K405" s="122"/>
      <c r="L405" s="122"/>
      <c r="M405" s="122"/>
      <c r="N405" s="76"/>
      <c r="O405" s="115"/>
    </row>
    <row r="406" spans="1:15" x14ac:dyDescent="0.3">
      <c r="A406" s="116"/>
      <c r="B406" s="117"/>
      <c r="C406" s="118"/>
      <c r="D406" s="118"/>
      <c r="E406" s="119"/>
      <c r="F406" s="119"/>
      <c r="G406" s="120"/>
      <c r="H406" s="120"/>
      <c r="I406" s="119"/>
      <c r="J406" s="121"/>
      <c r="K406" s="122"/>
      <c r="L406" s="122"/>
      <c r="M406" s="122"/>
      <c r="N406" s="76"/>
      <c r="O406" s="115"/>
    </row>
    <row r="407" spans="1:15" x14ac:dyDescent="0.3">
      <c r="A407" s="116"/>
      <c r="B407" s="117"/>
      <c r="C407" s="117"/>
      <c r="D407" s="117"/>
      <c r="E407" s="119"/>
      <c r="F407" s="119"/>
      <c r="G407" s="123"/>
      <c r="H407" s="123"/>
      <c r="I407" s="124"/>
      <c r="J407" s="125"/>
      <c r="K407" s="122"/>
      <c r="L407" s="122"/>
      <c r="M407" s="122"/>
      <c r="N407" s="76"/>
      <c r="O407" s="115"/>
    </row>
    <row r="408" spans="1:15" x14ac:dyDescent="0.3">
      <c r="A408" s="116"/>
      <c r="B408" s="118"/>
      <c r="C408" s="118"/>
      <c r="D408" s="118"/>
      <c r="E408" s="126"/>
      <c r="F408" s="126"/>
      <c r="G408" s="126"/>
      <c r="H408" s="126"/>
      <c r="I408" s="124"/>
      <c r="J408" s="125"/>
      <c r="K408" s="122"/>
      <c r="L408" s="122"/>
      <c r="M408" s="122"/>
      <c r="N408" s="76"/>
      <c r="O408" s="115"/>
    </row>
    <row r="409" spans="1:15" x14ac:dyDescent="0.3">
      <c r="A409" s="116"/>
      <c r="B409" s="127"/>
      <c r="C409" s="127"/>
      <c r="D409" s="127"/>
      <c r="E409" s="124"/>
      <c r="F409" s="124"/>
      <c r="G409" s="124"/>
      <c r="H409" s="124"/>
      <c r="I409" s="124"/>
      <c r="J409" s="125"/>
      <c r="K409" s="122"/>
      <c r="L409" s="122"/>
      <c r="M409" s="122"/>
      <c r="N409" s="76"/>
      <c r="O409" s="115"/>
    </row>
    <row r="410" spans="1:15" x14ac:dyDescent="0.3">
      <c r="A410" s="116"/>
      <c r="B410" s="127"/>
      <c r="C410" s="127"/>
      <c r="D410" s="127"/>
      <c r="E410" s="124"/>
      <c r="F410" s="124"/>
      <c r="G410" s="124"/>
      <c r="H410" s="124"/>
      <c r="I410" s="124"/>
      <c r="J410" s="125"/>
      <c r="K410" s="122"/>
      <c r="L410" s="122"/>
      <c r="M410" s="122"/>
      <c r="N410" s="76"/>
      <c r="O410" s="115"/>
    </row>
    <row r="411" spans="1:15" x14ac:dyDescent="0.3">
      <c r="A411" s="116"/>
      <c r="B411" s="118"/>
      <c r="C411" s="118"/>
      <c r="D411" s="118"/>
      <c r="E411" s="126"/>
      <c r="F411" s="126"/>
      <c r="G411" s="126"/>
      <c r="H411" s="126"/>
      <c r="I411" s="124"/>
      <c r="J411" s="125"/>
      <c r="K411" s="122"/>
      <c r="L411" s="122"/>
      <c r="M411" s="122"/>
      <c r="N411" s="76"/>
      <c r="O411" s="115"/>
    </row>
    <row r="412" spans="1:15" x14ac:dyDescent="0.3">
      <c r="A412" s="116"/>
      <c r="B412" s="117"/>
      <c r="C412" s="118"/>
      <c r="D412" s="118"/>
      <c r="E412" s="119"/>
      <c r="F412" s="119"/>
      <c r="G412" s="120"/>
      <c r="H412" s="120"/>
      <c r="I412" s="119"/>
      <c r="J412" s="121"/>
      <c r="K412" s="122"/>
      <c r="L412" s="122"/>
      <c r="M412" s="122"/>
      <c r="N412" s="76"/>
      <c r="O412" s="115"/>
    </row>
    <row r="413" spans="1:15" x14ac:dyDescent="0.3">
      <c r="A413" s="116"/>
      <c r="B413" s="117"/>
      <c r="C413" s="117"/>
      <c r="D413" s="117"/>
      <c r="E413" s="119"/>
      <c r="F413" s="119"/>
      <c r="G413" s="123"/>
      <c r="H413" s="123"/>
      <c r="I413" s="124"/>
      <c r="J413" s="125"/>
      <c r="K413" s="122"/>
      <c r="L413" s="122"/>
      <c r="M413" s="122"/>
      <c r="N413" s="76"/>
      <c r="O413" s="115"/>
    </row>
    <row r="414" spans="1:15" x14ac:dyDescent="0.3">
      <c r="A414" s="116"/>
      <c r="B414" s="118"/>
      <c r="C414" s="118"/>
      <c r="D414" s="118"/>
      <c r="E414" s="126"/>
      <c r="F414" s="126"/>
      <c r="G414" s="126"/>
      <c r="H414" s="126"/>
      <c r="I414" s="124"/>
      <c r="J414" s="125"/>
      <c r="K414" s="122"/>
      <c r="L414" s="122"/>
      <c r="M414" s="122"/>
      <c r="N414" s="76"/>
      <c r="O414" s="115"/>
    </row>
    <row r="415" spans="1:15" x14ac:dyDescent="0.3">
      <c r="A415" s="116"/>
      <c r="B415" s="127"/>
      <c r="C415" s="127"/>
      <c r="D415" s="127"/>
      <c r="E415" s="124"/>
      <c r="F415" s="124"/>
      <c r="G415" s="124"/>
      <c r="H415" s="124"/>
      <c r="I415" s="124"/>
      <c r="J415" s="125"/>
      <c r="K415" s="122"/>
      <c r="L415" s="122"/>
      <c r="M415" s="122"/>
      <c r="N415" s="76"/>
      <c r="O415" s="115"/>
    </row>
    <row r="416" spans="1:15" x14ac:dyDescent="0.3">
      <c r="A416" s="116"/>
      <c r="B416" s="127"/>
      <c r="C416" s="127"/>
      <c r="D416" s="127"/>
      <c r="E416" s="124"/>
      <c r="F416" s="124"/>
      <c r="G416" s="124"/>
      <c r="H416" s="124"/>
      <c r="I416" s="124"/>
      <c r="J416" s="125"/>
      <c r="K416" s="122"/>
      <c r="L416" s="122"/>
      <c r="M416" s="122"/>
      <c r="N416" s="76"/>
      <c r="O416" s="115"/>
    </row>
    <row r="417" spans="1:15" x14ac:dyDescent="0.3">
      <c r="A417" s="116"/>
      <c r="B417" s="118"/>
      <c r="C417" s="118"/>
      <c r="D417" s="118"/>
      <c r="E417" s="126"/>
      <c r="F417" s="126"/>
      <c r="G417" s="126"/>
      <c r="H417" s="126"/>
      <c r="I417" s="124"/>
      <c r="J417" s="125"/>
      <c r="K417" s="122"/>
      <c r="L417" s="122"/>
      <c r="M417" s="122"/>
      <c r="N417" s="76"/>
      <c r="O417" s="115"/>
    </row>
    <row r="418" spans="1:15" x14ac:dyDescent="0.3">
      <c r="A418" s="116"/>
      <c r="B418" s="128"/>
      <c r="C418" s="129"/>
      <c r="D418" s="127"/>
      <c r="E418" s="119"/>
      <c r="F418" s="119"/>
      <c r="G418" s="123"/>
      <c r="H418" s="123"/>
      <c r="I418" s="124"/>
      <c r="J418" s="126"/>
      <c r="K418" s="122"/>
      <c r="L418" s="122"/>
      <c r="M418" s="122"/>
      <c r="N418" s="76"/>
      <c r="O418" s="115"/>
    </row>
    <row r="419" spans="1:15" x14ac:dyDescent="0.3">
      <c r="A419" s="116"/>
      <c r="B419" s="117"/>
      <c r="C419" s="117"/>
      <c r="D419" s="117"/>
      <c r="E419" s="119"/>
      <c r="F419" s="119"/>
      <c r="G419" s="123"/>
      <c r="H419" s="123"/>
      <c r="I419" s="124"/>
      <c r="J419" s="126"/>
      <c r="K419" s="122"/>
      <c r="L419" s="122"/>
      <c r="M419" s="122"/>
      <c r="N419" s="76"/>
      <c r="O419" s="115"/>
    </row>
    <row r="420" spans="1:15" x14ac:dyDescent="0.3">
      <c r="A420" s="116"/>
      <c r="B420" s="118"/>
      <c r="C420" s="118"/>
      <c r="D420" s="118"/>
      <c r="E420" s="126"/>
      <c r="F420" s="126"/>
      <c r="G420" s="126"/>
      <c r="H420" s="126"/>
      <c r="I420" s="124"/>
      <c r="J420" s="126"/>
      <c r="K420" s="122"/>
      <c r="L420" s="122"/>
      <c r="M420" s="122"/>
      <c r="N420" s="76"/>
      <c r="O420" s="115"/>
    </row>
    <row r="421" spans="1:15" x14ac:dyDescent="0.3">
      <c r="A421" s="116"/>
      <c r="B421" s="127"/>
      <c r="C421" s="127"/>
      <c r="D421" s="127"/>
      <c r="E421" s="124"/>
      <c r="F421" s="124"/>
      <c r="G421" s="124"/>
      <c r="H421" s="124"/>
      <c r="I421" s="124"/>
      <c r="J421" s="126"/>
      <c r="K421" s="122"/>
      <c r="L421" s="122"/>
      <c r="M421" s="122"/>
      <c r="N421" s="76"/>
      <c r="O421" s="115"/>
    </row>
    <row r="422" spans="1:15" x14ac:dyDescent="0.3">
      <c r="A422" s="116"/>
      <c r="B422" s="127"/>
      <c r="C422" s="127"/>
      <c r="D422" s="127"/>
      <c r="E422" s="124"/>
      <c r="F422" s="124"/>
      <c r="G422" s="124"/>
      <c r="H422" s="124"/>
      <c r="I422" s="124"/>
      <c r="J422" s="126"/>
      <c r="K422" s="122"/>
      <c r="L422" s="122"/>
      <c r="M422" s="122"/>
      <c r="N422" s="76"/>
      <c r="O422" s="115"/>
    </row>
    <row r="423" spans="1:15" x14ac:dyDescent="0.3">
      <c r="A423" s="116"/>
      <c r="B423" s="118"/>
      <c r="C423" s="118"/>
      <c r="D423" s="118"/>
      <c r="E423" s="126"/>
      <c r="F423" s="126"/>
      <c r="G423" s="126"/>
      <c r="H423" s="126"/>
      <c r="I423" s="124"/>
      <c r="J423" s="126"/>
      <c r="K423" s="122"/>
      <c r="L423" s="122"/>
      <c r="M423" s="122"/>
      <c r="N423" s="76"/>
      <c r="O423" s="115"/>
    </row>
    <row r="424" spans="1:15" x14ac:dyDescent="0.3">
      <c r="A424" s="116"/>
      <c r="B424" s="128"/>
      <c r="C424" s="129"/>
      <c r="D424" s="127"/>
      <c r="E424" s="119"/>
      <c r="F424" s="119"/>
      <c r="G424" s="123"/>
      <c r="H424" s="123"/>
      <c r="I424" s="124"/>
      <c r="J424" s="126"/>
      <c r="K424" s="122"/>
      <c r="L424" s="122"/>
      <c r="M424" s="122"/>
      <c r="N424" s="76"/>
      <c r="O424" s="115"/>
    </row>
    <row r="425" spans="1:15" x14ac:dyDescent="0.3">
      <c r="A425" s="116"/>
      <c r="B425" s="117"/>
      <c r="C425" s="117"/>
      <c r="D425" s="117"/>
      <c r="E425" s="119"/>
      <c r="F425" s="119"/>
      <c r="G425" s="123"/>
      <c r="H425" s="123"/>
      <c r="I425" s="124"/>
      <c r="J425" s="126"/>
      <c r="K425" s="122"/>
      <c r="L425" s="122"/>
      <c r="M425" s="122"/>
      <c r="N425" s="76"/>
      <c r="O425" s="115"/>
    </row>
    <row r="426" spans="1:15" x14ac:dyDescent="0.3">
      <c r="A426" s="116"/>
      <c r="B426" s="118"/>
      <c r="C426" s="118"/>
      <c r="D426" s="118"/>
      <c r="E426" s="126"/>
      <c r="F426" s="126"/>
      <c r="G426" s="126"/>
      <c r="H426" s="126"/>
      <c r="I426" s="124"/>
      <c r="J426" s="126"/>
      <c r="K426" s="122"/>
      <c r="L426" s="122"/>
      <c r="M426" s="122"/>
      <c r="N426" s="76"/>
      <c r="O426" s="115"/>
    </row>
    <row r="427" spans="1:15" x14ac:dyDescent="0.3">
      <c r="A427" s="116"/>
      <c r="B427" s="127"/>
      <c r="C427" s="127"/>
      <c r="D427" s="127"/>
      <c r="E427" s="124"/>
      <c r="F427" s="124"/>
      <c r="G427" s="124"/>
      <c r="H427" s="124"/>
      <c r="I427" s="124"/>
      <c r="J427" s="126"/>
      <c r="K427" s="122"/>
      <c r="L427" s="122"/>
      <c r="M427" s="122"/>
      <c r="N427" s="76"/>
      <c r="O427" s="115"/>
    </row>
    <row r="428" spans="1:15" x14ac:dyDescent="0.3">
      <c r="A428" s="116"/>
      <c r="B428" s="127"/>
      <c r="C428" s="127"/>
      <c r="D428" s="127"/>
      <c r="E428" s="124"/>
      <c r="F428" s="124"/>
      <c r="G428" s="124"/>
      <c r="H428" s="124"/>
      <c r="I428" s="124"/>
      <c r="J428" s="126"/>
      <c r="K428" s="144"/>
      <c r="L428" s="122"/>
      <c r="M428" s="122"/>
      <c r="N428" s="76"/>
      <c r="O428" s="115"/>
    </row>
    <row r="429" spans="1:15" x14ac:dyDescent="0.3">
      <c r="A429" s="116"/>
      <c r="B429" s="118"/>
      <c r="C429" s="118"/>
      <c r="D429" s="118"/>
      <c r="E429" s="126"/>
      <c r="F429" s="126"/>
      <c r="G429" s="126"/>
      <c r="H429" s="126"/>
      <c r="I429" s="124"/>
      <c r="J429" s="126"/>
      <c r="K429" s="122"/>
      <c r="L429" s="122"/>
      <c r="M429" s="122"/>
      <c r="N429" s="76"/>
      <c r="O429" s="115"/>
    </row>
    <row r="430" spans="1:15" x14ac:dyDescent="0.3">
      <c r="A430" s="116"/>
      <c r="B430" s="128"/>
      <c r="C430" s="129"/>
      <c r="D430" s="127"/>
      <c r="E430" s="119"/>
      <c r="F430" s="119"/>
      <c r="G430" s="123"/>
      <c r="H430" s="123"/>
      <c r="I430" s="124"/>
      <c r="J430" s="126"/>
      <c r="K430" s="122"/>
      <c r="L430" s="122"/>
      <c r="M430" s="122"/>
      <c r="N430" s="76"/>
      <c r="O430" s="115"/>
    </row>
    <row r="431" spans="1:15" x14ac:dyDescent="0.3">
      <c r="A431" s="116"/>
      <c r="B431" s="117"/>
      <c r="C431" s="117"/>
      <c r="D431" s="117"/>
      <c r="E431" s="119"/>
      <c r="F431" s="119"/>
      <c r="G431" s="123"/>
      <c r="H431" s="123"/>
      <c r="I431" s="124"/>
      <c r="J431" s="126"/>
      <c r="K431" s="122"/>
      <c r="L431" s="122"/>
      <c r="M431" s="122"/>
      <c r="N431" s="76"/>
      <c r="O431" s="115"/>
    </row>
    <row r="432" spans="1:15" x14ac:dyDescent="0.3">
      <c r="A432" s="116"/>
      <c r="B432" s="118"/>
      <c r="C432" s="118"/>
      <c r="D432" s="118"/>
      <c r="E432" s="126"/>
      <c r="F432" s="126"/>
      <c r="G432" s="126"/>
      <c r="H432" s="126"/>
      <c r="I432" s="124"/>
      <c r="J432" s="126"/>
      <c r="K432" s="122"/>
      <c r="L432" s="122"/>
      <c r="M432" s="122"/>
      <c r="N432" s="76"/>
      <c r="O432" s="115"/>
    </row>
    <row r="433" spans="1:15" x14ac:dyDescent="0.3">
      <c r="A433" s="116"/>
      <c r="B433" s="127"/>
      <c r="C433" s="127"/>
      <c r="D433" s="127"/>
      <c r="E433" s="124"/>
      <c r="F433" s="124"/>
      <c r="G433" s="124"/>
      <c r="H433" s="124"/>
      <c r="I433" s="124"/>
      <c r="J433" s="126"/>
      <c r="K433" s="122"/>
      <c r="L433" s="122"/>
      <c r="M433" s="122"/>
      <c r="N433" s="76"/>
      <c r="O433" s="115"/>
    </row>
    <row r="434" spans="1:15" x14ac:dyDescent="0.3">
      <c r="A434" s="116"/>
      <c r="B434" s="127"/>
      <c r="C434" s="127"/>
      <c r="D434" s="127"/>
      <c r="E434" s="124"/>
      <c r="F434" s="124"/>
      <c r="G434" s="124"/>
      <c r="H434" s="124"/>
      <c r="I434" s="124"/>
      <c r="J434" s="126"/>
      <c r="K434" s="144"/>
      <c r="L434" s="122"/>
      <c r="M434" s="122"/>
      <c r="N434" s="76"/>
      <c r="O434" s="115"/>
    </row>
    <row r="435" spans="1:15" x14ac:dyDescent="0.3">
      <c r="A435" s="116"/>
      <c r="B435" s="118"/>
      <c r="C435" s="118"/>
      <c r="D435" s="118"/>
      <c r="E435" s="126"/>
      <c r="F435" s="126"/>
      <c r="G435" s="126"/>
      <c r="H435" s="126"/>
      <c r="I435" s="124"/>
      <c r="J435" s="126"/>
      <c r="K435" s="122"/>
      <c r="L435" s="122"/>
      <c r="M435" s="122"/>
      <c r="N435" s="76"/>
      <c r="O435" s="115"/>
    </row>
    <row r="436" spans="1:15" x14ac:dyDescent="0.3">
      <c r="A436" s="116"/>
      <c r="B436" s="76"/>
      <c r="C436" s="76"/>
      <c r="D436" s="76"/>
      <c r="E436" s="76"/>
      <c r="F436" s="76"/>
      <c r="G436" s="76"/>
      <c r="H436" s="76"/>
      <c r="I436" s="76"/>
      <c r="J436" s="76"/>
      <c r="K436" s="130"/>
      <c r="L436" s="130"/>
      <c r="M436" s="130"/>
      <c r="N436" s="76"/>
      <c r="O436" s="115"/>
    </row>
    <row r="437" spans="1:15" x14ac:dyDescent="0.3">
      <c r="A437" s="116"/>
      <c r="B437" s="76"/>
      <c r="C437" s="76"/>
      <c r="D437" s="76"/>
      <c r="E437" s="76"/>
      <c r="F437" s="76"/>
      <c r="G437" s="76"/>
      <c r="H437" s="76"/>
      <c r="I437" s="118"/>
      <c r="J437" s="76"/>
      <c r="K437" s="131"/>
      <c r="L437" s="131"/>
      <c r="M437" s="131"/>
      <c r="N437" s="76"/>
      <c r="O437" s="115"/>
    </row>
    <row r="438" spans="1:15" x14ac:dyDescent="0.3">
      <c r="A438" s="116"/>
      <c r="B438" s="76"/>
      <c r="C438" s="76"/>
      <c r="D438" s="76"/>
      <c r="E438" s="76"/>
      <c r="F438" s="76"/>
      <c r="G438" s="76"/>
      <c r="H438" s="76"/>
      <c r="I438" s="127"/>
      <c r="J438" s="76"/>
      <c r="K438" s="131"/>
      <c r="L438" s="131"/>
      <c r="M438" s="131"/>
      <c r="N438" s="76"/>
      <c r="O438" s="115"/>
    </row>
    <row r="439" spans="1:15" x14ac:dyDescent="0.3">
      <c r="A439" s="116"/>
      <c r="B439" s="76"/>
      <c r="C439" s="76"/>
      <c r="D439" s="76"/>
      <c r="E439" s="76"/>
      <c r="F439" s="76"/>
      <c r="G439" s="76"/>
      <c r="H439" s="76"/>
      <c r="I439" s="127"/>
      <c r="J439" s="76"/>
      <c r="K439" s="131"/>
      <c r="L439" s="131"/>
      <c r="M439" s="131"/>
      <c r="N439" s="76"/>
      <c r="O439" s="115"/>
    </row>
    <row r="440" spans="1:15" x14ac:dyDescent="0.3">
      <c r="A440" s="116"/>
      <c r="B440" s="76"/>
      <c r="C440" s="76"/>
      <c r="D440" s="76"/>
      <c r="E440" s="76"/>
      <c r="F440" s="76"/>
      <c r="G440" s="76"/>
      <c r="H440" s="76"/>
      <c r="I440" s="118"/>
      <c r="J440" s="76"/>
      <c r="K440" s="131"/>
      <c r="L440" s="131"/>
      <c r="M440" s="131"/>
      <c r="N440" s="76"/>
      <c r="O440" s="115"/>
    </row>
  </sheetData>
  <mergeCells count="136">
    <mergeCell ref="G352:G357"/>
    <mergeCell ref="H352:H357"/>
    <mergeCell ref="G358:G363"/>
    <mergeCell ref="H358:H363"/>
    <mergeCell ref="G152:G157"/>
    <mergeCell ref="H152:H157"/>
    <mergeCell ref="G158:G163"/>
    <mergeCell ref="H158:H163"/>
    <mergeCell ref="G164:G169"/>
    <mergeCell ref="H164:H169"/>
    <mergeCell ref="G170:G175"/>
    <mergeCell ref="H170:H175"/>
    <mergeCell ref="G236:G241"/>
    <mergeCell ref="H236:H241"/>
    <mergeCell ref="G256:G261"/>
    <mergeCell ref="H256:H261"/>
    <mergeCell ref="G262:G267"/>
    <mergeCell ref="H262:H267"/>
    <mergeCell ref="G268:G273"/>
    <mergeCell ref="H268:H273"/>
    <mergeCell ref="G200:G205"/>
    <mergeCell ref="H200:H205"/>
    <mergeCell ref="J6:L6"/>
    <mergeCell ref="A8:L8"/>
    <mergeCell ref="A9:L9"/>
    <mergeCell ref="A11:A12"/>
    <mergeCell ref="B11:B12"/>
    <mergeCell ref="D11:D12"/>
    <mergeCell ref="I11:O11"/>
    <mergeCell ref="G346:G351"/>
    <mergeCell ref="H346:H351"/>
    <mergeCell ref="G86:G91"/>
    <mergeCell ref="H86:H91"/>
    <mergeCell ref="G92:G97"/>
    <mergeCell ref="H92:H97"/>
    <mergeCell ref="G104:G109"/>
    <mergeCell ref="H104:H109"/>
    <mergeCell ref="C11:C12"/>
    <mergeCell ref="E11:F11"/>
    <mergeCell ref="G11:H11"/>
    <mergeCell ref="G292:G297"/>
    <mergeCell ref="H292:H297"/>
    <mergeCell ref="G286:G291"/>
    <mergeCell ref="H286:H291"/>
    <mergeCell ref="G298:G303"/>
    <mergeCell ref="H298:H303"/>
    <mergeCell ref="G20:G25"/>
    <mergeCell ref="H20:H25"/>
    <mergeCell ref="G110:G115"/>
    <mergeCell ref="H110:H115"/>
    <mergeCell ref="G44:G49"/>
    <mergeCell ref="H44:H49"/>
    <mergeCell ref="G38:G43"/>
    <mergeCell ref="H38:H43"/>
    <mergeCell ref="G32:G37"/>
    <mergeCell ref="H32:H37"/>
    <mergeCell ref="G50:G55"/>
    <mergeCell ref="H50:H55"/>
    <mergeCell ref="G56:G61"/>
    <mergeCell ref="H56:H61"/>
    <mergeCell ref="G74:G79"/>
    <mergeCell ref="H74:H79"/>
    <mergeCell ref="G80:G85"/>
    <mergeCell ref="H80:H85"/>
    <mergeCell ref="G14:G19"/>
    <mergeCell ref="H14:H19"/>
    <mergeCell ref="G62:G67"/>
    <mergeCell ref="H62:H67"/>
    <mergeCell ref="G68:G73"/>
    <mergeCell ref="H68:H73"/>
    <mergeCell ref="G194:G199"/>
    <mergeCell ref="H194:H199"/>
    <mergeCell ref="G140:G145"/>
    <mergeCell ref="H140:H145"/>
    <mergeCell ref="G128:G133"/>
    <mergeCell ref="H128:H133"/>
    <mergeCell ref="G134:G139"/>
    <mergeCell ref="H134:H139"/>
    <mergeCell ref="G188:G193"/>
    <mergeCell ref="H188:H193"/>
    <mergeCell ref="G116:G121"/>
    <mergeCell ref="H116:H121"/>
    <mergeCell ref="G122:G127"/>
    <mergeCell ref="H122:H127"/>
    <mergeCell ref="G146:G151"/>
    <mergeCell ref="H146:H151"/>
    <mergeCell ref="G26:G31"/>
    <mergeCell ref="H26:H31"/>
    <mergeCell ref="G394:G399"/>
    <mergeCell ref="H394:H399"/>
    <mergeCell ref="G224:G229"/>
    <mergeCell ref="H224:H229"/>
    <mergeCell ref="G230:G235"/>
    <mergeCell ref="H230:H235"/>
    <mergeCell ref="G280:G285"/>
    <mergeCell ref="H280:H285"/>
    <mergeCell ref="G370:G375"/>
    <mergeCell ref="H370:H375"/>
    <mergeCell ref="G376:G381"/>
    <mergeCell ref="H376:H381"/>
    <mergeCell ref="G382:G387"/>
    <mergeCell ref="H382:H387"/>
    <mergeCell ref="G316:G321"/>
    <mergeCell ref="H316:H321"/>
    <mergeCell ref="G322:G327"/>
    <mergeCell ref="H322:H327"/>
    <mergeCell ref="G364:G369"/>
    <mergeCell ref="H364:H369"/>
    <mergeCell ref="G328:G333"/>
    <mergeCell ref="H328:H333"/>
    <mergeCell ref="G334:G339"/>
    <mergeCell ref="H334:H339"/>
    <mergeCell ref="G176:G181"/>
    <mergeCell ref="H176:H181"/>
    <mergeCell ref="G182:G187"/>
    <mergeCell ref="H182:H187"/>
    <mergeCell ref="G242:G247"/>
    <mergeCell ref="H242:H247"/>
    <mergeCell ref="G248:G253"/>
    <mergeCell ref="H248:H253"/>
    <mergeCell ref="G388:G393"/>
    <mergeCell ref="H388:H393"/>
    <mergeCell ref="G206:G211"/>
    <mergeCell ref="H206:H211"/>
    <mergeCell ref="G212:G217"/>
    <mergeCell ref="H212:H217"/>
    <mergeCell ref="G218:G223"/>
    <mergeCell ref="H218:H223"/>
    <mergeCell ref="G340:G345"/>
    <mergeCell ref="H340:H345"/>
    <mergeCell ref="G274:G279"/>
    <mergeCell ref="H274:H279"/>
    <mergeCell ref="G304:G309"/>
    <mergeCell ref="H304:H309"/>
    <mergeCell ref="G310:G315"/>
    <mergeCell ref="H310:H315"/>
  </mergeCells>
  <pageMargins left="0" right="0" top="0" bottom="0" header="0.31496062992125984" footer="0.31496062992125984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6"/>
  <sheetViews>
    <sheetView workbookViewId="0">
      <selection activeCell="I29" sqref="I29"/>
    </sheetView>
  </sheetViews>
  <sheetFormatPr defaultRowHeight="15" x14ac:dyDescent="0.25"/>
  <cols>
    <col min="2" max="2" width="44.140625" customWidth="1"/>
    <col min="5" max="6" width="15.85546875" customWidth="1"/>
    <col min="9" max="9" width="15.5703125" customWidth="1"/>
    <col min="10" max="10" width="12.7109375" customWidth="1"/>
    <col min="11" max="11" width="14.5703125" customWidth="1"/>
    <col min="12" max="12" width="15.42578125" customWidth="1"/>
  </cols>
  <sheetData>
    <row r="1" spans="1:13" ht="126" x14ac:dyDescent="0.25">
      <c r="A1" s="3">
        <v>55</v>
      </c>
      <c r="B1" s="4" t="s">
        <v>18</v>
      </c>
      <c r="C1" s="5" t="s">
        <v>22</v>
      </c>
      <c r="D1" s="5"/>
      <c r="E1" s="12">
        <f>E4+E5</f>
        <v>18330000</v>
      </c>
      <c r="F1" s="13">
        <f>F4+F5</f>
        <v>18330000</v>
      </c>
      <c r="G1" s="19">
        <v>2017</v>
      </c>
      <c r="H1" s="19">
        <v>2017</v>
      </c>
      <c r="I1" s="14">
        <f>I3+I4+I5+I6</f>
        <v>18330000</v>
      </c>
      <c r="J1" s="14">
        <f>J3+J4+J5+J6</f>
        <v>0</v>
      </c>
      <c r="K1" s="14">
        <f>K3+K4+K5+K6</f>
        <v>18330000</v>
      </c>
      <c r="L1" s="14">
        <f>L3+L4+L5+L6</f>
        <v>0</v>
      </c>
      <c r="M1" s="14"/>
    </row>
    <row r="2" spans="1:13" ht="15.75" x14ac:dyDescent="0.25">
      <c r="A2" s="3">
        <v>56</v>
      </c>
      <c r="B2" s="4" t="s">
        <v>38</v>
      </c>
      <c r="C2" s="4"/>
      <c r="D2" s="4"/>
      <c r="E2" s="13">
        <f>E4+E5</f>
        <v>18330000</v>
      </c>
      <c r="F2" s="13">
        <f>F4+F5</f>
        <v>18330000</v>
      </c>
      <c r="G2" s="19"/>
      <c r="H2" s="19"/>
      <c r="I2" s="14">
        <f>I4+I5</f>
        <v>18330000</v>
      </c>
      <c r="J2" s="14">
        <f>J4+J5</f>
        <v>0</v>
      </c>
      <c r="K2" s="14">
        <f>K4+K5</f>
        <v>18330000</v>
      </c>
      <c r="L2" s="14">
        <f>L4+L5</f>
        <v>0</v>
      </c>
      <c r="M2" s="14"/>
    </row>
    <row r="3" spans="1:13" ht="15.75" x14ac:dyDescent="0.25">
      <c r="A3" s="3">
        <v>57</v>
      </c>
      <c r="B3" s="7" t="s">
        <v>5</v>
      </c>
      <c r="C3" s="7"/>
      <c r="D3" s="7"/>
      <c r="E3" s="15"/>
      <c r="F3" s="15"/>
      <c r="G3" s="20"/>
      <c r="H3" s="20"/>
      <c r="I3" s="14">
        <v>0</v>
      </c>
      <c r="J3" s="14">
        <v>0</v>
      </c>
      <c r="K3" s="14">
        <v>0</v>
      </c>
      <c r="L3" s="14">
        <v>0</v>
      </c>
      <c r="M3" s="14"/>
    </row>
    <row r="4" spans="1:13" ht="15.75" x14ac:dyDescent="0.25">
      <c r="A4" s="3">
        <v>58</v>
      </c>
      <c r="B4" s="5" t="s">
        <v>0</v>
      </c>
      <c r="C4" s="5"/>
      <c r="D4" s="5"/>
      <c r="E4" s="14">
        <f>SUM(I4)</f>
        <v>17780000</v>
      </c>
      <c r="F4" s="14">
        <f>SUM(I4)</f>
        <v>17780000</v>
      </c>
      <c r="G4" s="21"/>
      <c r="H4" s="21"/>
      <c r="I4" s="14">
        <v>17780000</v>
      </c>
      <c r="J4" s="14">
        <v>0</v>
      </c>
      <c r="K4" s="14">
        <v>17780000</v>
      </c>
      <c r="L4" s="14">
        <v>0</v>
      </c>
      <c r="M4" s="14"/>
    </row>
    <row r="5" spans="1:13" ht="15.75" x14ac:dyDescent="0.25">
      <c r="A5" s="3">
        <v>59</v>
      </c>
      <c r="B5" s="5" t="s">
        <v>1</v>
      </c>
      <c r="C5" s="5"/>
      <c r="D5" s="5"/>
      <c r="E5" s="14">
        <f>SUM(I5)</f>
        <v>550000</v>
      </c>
      <c r="F5" s="14">
        <f>SUM(I5)</f>
        <v>550000</v>
      </c>
      <c r="G5" s="21"/>
      <c r="H5" s="21"/>
      <c r="I5" s="14">
        <f>J5+K5+L5</f>
        <v>550000</v>
      </c>
      <c r="J5" s="14">
        <v>0</v>
      </c>
      <c r="K5" s="17">
        <v>550000</v>
      </c>
      <c r="L5" s="14">
        <v>0</v>
      </c>
      <c r="M5" s="14"/>
    </row>
    <row r="6" spans="1:13" ht="15.75" x14ac:dyDescent="0.25">
      <c r="A6" s="3">
        <v>60</v>
      </c>
      <c r="B6" s="7" t="s">
        <v>6</v>
      </c>
      <c r="C6" s="7"/>
      <c r="D6" s="7"/>
      <c r="E6" s="15"/>
      <c r="F6" s="15"/>
      <c r="G6" s="20"/>
      <c r="H6" s="20"/>
      <c r="I6" s="14">
        <v>0</v>
      </c>
      <c r="J6" s="14">
        <v>0</v>
      </c>
      <c r="K6" s="14">
        <v>0</v>
      </c>
      <c r="L6" s="14">
        <v>0</v>
      </c>
      <c r="M6" s="14"/>
    </row>
    <row r="7" spans="1:13" ht="126" x14ac:dyDescent="0.25">
      <c r="A7" s="3">
        <v>61</v>
      </c>
      <c r="B7" s="4" t="s">
        <v>19</v>
      </c>
      <c r="C7" s="5" t="s">
        <v>21</v>
      </c>
      <c r="D7" s="5"/>
      <c r="E7" s="12">
        <f>E10+E11</f>
        <v>11000000</v>
      </c>
      <c r="F7" s="13">
        <f>F10+F11</f>
        <v>11000000</v>
      </c>
      <c r="G7" s="19">
        <v>2018</v>
      </c>
      <c r="H7" s="19">
        <v>2018</v>
      </c>
      <c r="I7" s="14">
        <f>I9+I10+I11+I12</f>
        <v>11000000</v>
      </c>
      <c r="J7" s="14">
        <f>J9+J10+J11+J12</f>
        <v>0</v>
      </c>
      <c r="K7" s="14">
        <f>K9+K10+K11+K12</f>
        <v>0</v>
      </c>
      <c r="L7" s="14">
        <f>L9+L10+L11+L12</f>
        <v>11000000</v>
      </c>
      <c r="M7" s="14"/>
    </row>
    <row r="8" spans="1:13" ht="15.75" x14ac:dyDescent="0.25">
      <c r="A8" s="3">
        <v>62</v>
      </c>
      <c r="B8" s="4" t="s">
        <v>39</v>
      </c>
      <c r="C8" s="4"/>
      <c r="D8" s="4"/>
      <c r="E8" s="13">
        <f>E10+E11</f>
        <v>11000000</v>
      </c>
      <c r="F8" s="13">
        <f>F10+F11</f>
        <v>11000000</v>
      </c>
      <c r="G8" s="19"/>
      <c r="H8" s="19"/>
      <c r="I8" s="14">
        <f>I10+I11</f>
        <v>11000000</v>
      </c>
      <c r="J8" s="14">
        <f>J10+J11</f>
        <v>0</v>
      </c>
      <c r="K8" s="14">
        <f>K10+K11</f>
        <v>0</v>
      </c>
      <c r="L8" s="14">
        <f>L10+L11</f>
        <v>11000000</v>
      </c>
      <c r="M8" s="14"/>
    </row>
    <row r="9" spans="1:13" ht="15.75" x14ac:dyDescent="0.25">
      <c r="A9" s="3">
        <v>63</v>
      </c>
      <c r="B9" s="7" t="s">
        <v>5</v>
      </c>
      <c r="C9" s="7"/>
      <c r="D9" s="7"/>
      <c r="E9" s="15"/>
      <c r="F9" s="15"/>
      <c r="G9" s="20"/>
      <c r="H9" s="20"/>
      <c r="I9" s="14">
        <v>0</v>
      </c>
      <c r="J9" s="14">
        <v>0</v>
      </c>
      <c r="K9" s="14">
        <v>0</v>
      </c>
      <c r="L9" s="14">
        <v>0</v>
      </c>
      <c r="M9" s="14"/>
    </row>
    <row r="10" spans="1:13" ht="15.75" x14ac:dyDescent="0.25">
      <c r="A10" s="3">
        <v>64</v>
      </c>
      <c r="B10" s="5" t="s">
        <v>0</v>
      </c>
      <c r="C10" s="5"/>
      <c r="D10" s="5"/>
      <c r="E10" s="14">
        <f>SUM(I10)</f>
        <v>10450000</v>
      </c>
      <c r="F10" s="14">
        <f>SUM(I10)</f>
        <v>10450000</v>
      </c>
      <c r="G10" s="21"/>
      <c r="H10" s="21"/>
      <c r="I10" s="14">
        <f>J10+K10+L10</f>
        <v>10450000</v>
      </c>
      <c r="J10" s="14">
        <v>0</v>
      </c>
      <c r="K10" s="14">
        <v>0</v>
      </c>
      <c r="L10" s="17">
        <v>10450000</v>
      </c>
      <c r="M10" s="17"/>
    </row>
    <row r="11" spans="1:13" ht="15.75" x14ac:dyDescent="0.25">
      <c r="A11" s="3">
        <v>65</v>
      </c>
      <c r="B11" s="5" t="s">
        <v>1</v>
      </c>
      <c r="C11" s="5"/>
      <c r="D11" s="5"/>
      <c r="E11" s="14">
        <f>SUM(I11)</f>
        <v>550000</v>
      </c>
      <c r="F11" s="14">
        <f>SUM(I11)</f>
        <v>550000</v>
      </c>
      <c r="G11" s="21"/>
      <c r="H11" s="21"/>
      <c r="I11" s="14">
        <f>J11+K11+L11</f>
        <v>550000</v>
      </c>
      <c r="J11" s="14">
        <v>0</v>
      </c>
      <c r="K11" s="14">
        <v>0</v>
      </c>
      <c r="L11" s="17">
        <v>550000</v>
      </c>
      <c r="M11" s="17"/>
    </row>
    <row r="12" spans="1:13" ht="15.75" x14ac:dyDescent="0.25">
      <c r="A12" s="3">
        <v>66</v>
      </c>
      <c r="B12" s="7" t="s">
        <v>6</v>
      </c>
      <c r="C12" s="7"/>
      <c r="D12" s="7"/>
      <c r="E12" s="15"/>
      <c r="F12" s="15"/>
      <c r="G12" s="20"/>
      <c r="H12" s="20"/>
      <c r="I12" s="14">
        <v>0</v>
      </c>
      <c r="J12" s="14">
        <v>0</v>
      </c>
      <c r="K12" s="14">
        <v>0</v>
      </c>
      <c r="L12" s="14">
        <v>0</v>
      </c>
      <c r="M12" s="14"/>
    </row>
    <row r="13" spans="1:13" ht="141.75" x14ac:dyDescent="0.25">
      <c r="A13" s="3">
        <v>67</v>
      </c>
      <c r="B13" s="4" t="s">
        <v>20</v>
      </c>
      <c r="C13" s="5" t="s">
        <v>23</v>
      </c>
      <c r="D13" s="5"/>
      <c r="E13" s="12">
        <f>E16+E17</f>
        <v>11000000</v>
      </c>
      <c r="F13" s="13">
        <f>F16+F17</f>
        <v>11000000</v>
      </c>
      <c r="G13" s="19">
        <v>2018</v>
      </c>
      <c r="H13" s="19">
        <v>2018</v>
      </c>
      <c r="I13" s="14">
        <f>I15+I16+I17+I18</f>
        <v>11000000</v>
      </c>
      <c r="J13" s="14">
        <f>J15+J16+J17+J18</f>
        <v>0</v>
      </c>
      <c r="K13" s="14">
        <f>K15+K16+K17+K18</f>
        <v>0</v>
      </c>
      <c r="L13" s="14">
        <f>L15+L16+L17+L18</f>
        <v>11000000</v>
      </c>
      <c r="M13" s="14"/>
    </row>
    <row r="14" spans="1:13" ht="15.75" x14ac:dyDescent="0.25">
      <c r="A14" s="3">
        <v>68</v>
      </c>
      <c r="B14" s="4" t="s">
        <v>40</v>
      </c>
      <c r="C14" s="4"/>
      <c r="D14" s="4"/>
      <c r="E14" s="13">
        <f>E16+E17</f>
        <v>11000000</v>
      </c>
      <c r="F14" s="13">
        <f>F16+F17</f>
        <v>11000000</v>
      </c>
      <c r="G14" s="19"/>
      <c r="H14" s="19"/>
      <c r="I14" s="14">
        <f>I16+I17</f>
        <v>11000000</v>
      </c>
      <c r="J14" s="14">
        <f>J16+J17</f>
        <v>0</v>
      </c>
      <c r="K14" s="14">
        <f>K16+K17</f>
        <v>0</v>
      </c>
      <c r="L14" s="14">
        <f>L16+L17</f>
        <v>11000000</v>
      </c>
      <c r="M14" s="14"/>
    </row>
    <row r="15" spans="1:13" ht="15.75" x14ac:dyDescent="0.25">
      <c r="A15" s="3">
        <v>69</v>
      </c>
      <c r="B15" s="7" t="s">
        <v>5</v>
      </c>
      <c r="C15" s="7"/>
      <c r="D15" s="7"/>
      <c r="E15" s="15"/>
      <c r="F15" s="15"/>
      <c r="G15" s="20"/>
      <c r="H15" s="20"/>
      <c r="I15" s="14">
        <v>0</v>
      </c>
      <c r="J15" s="14">
        <v>0</v>
      </c>
      <c r="K15" s="14">
        <v>0</v>
      </c>
      <c r="L15" s="14">
        <v>0</v>
      </c>
      <c r="M15" s="14"/>
    </row>
    <row r="16" spans="1:13" ht="15.75" x14ac:dyDescent="0.25">
      <c r="A16" s="3">
        <v>70</v>
      </c>
      <c r="B16" s="5" t="s">
        <v>0</v>
      </c>
      <c r="C16" s="5"/>
      <c r="D16" s="5"/>
      <c r="E16" s="14">
        <f>SUM(I16)</f>
        <v>10450000</v>
      </c>
      <c r="F16" s="14">
        <f>SUM(I16)</f>
        <v>10450000</v>
      </c>
      <c r="G16" s="21"/>
      <c r="H16" s="21"/>
      <c r="I16" s="14">
        <f>J16+K16+L16</f>
        <v>10450000</v>
      </c>
      <c r="J16" s="14">
        <v>0</v>
      </c>
      <c r="K16" s="14">
        <v>0</v>
      </c>
      <c r="L16" s="17">
        <v>10450000</v>
      </c>
      <c r="M16" s="17"/>
    </row>
    <row r="17" spans="1:13" ht="15.75" x14ac:dyDescent="0.25">
      <c r="A17" s="3">
        <v>71</v>
      </c>
      <c r="B17" s="5" t="s">
        <v>1</v>
      </c>
      <c r="C17" s="5"/>
      <c r="D17" s="5"/>
      <c r="E17" s="14">
        <f>SUM(I17)</f>
        <v>550000</v>
      </c>
      <c r="F17" s="14">
        <f>SUM(I17)</f>
        <v>550000</v>
      </c>
      <c r="G17" s="21"/>
      <c r="H17" s="21"/>
      <c r="I17" s="14">
        <f>J17+K17+L17</f>
        <v>550000</v>
      </c>
      <c r="J17" s="14">
        <v>0</v>
      </c>
      <c r="K17" s="14">
        <v>0</v>
      </c>
      <c r="L17" s="17">
        <v>550000</v>
      </c>
      <c r="M17" s="17"/>
    </row>
    <row r="18" spans="1:13" ht="15.75" x14ac:dyDescent="0.25">
      <c r="A18" s="3">
        <v>72</v>
      </c>
      <c r="B18" s="7" t="s">
        <v>6</v>
      </c>
      <c r="C18" s="7"/>
      <c r="D18" s="7"/>
      <c r="E18" s="15"/>
      <c r="F18" s="15"/>
      <c r="G18" s="20"/>
      <c r="H18" s="20"/>
      <c r="I18" s="14">
        <v>0</v>
      </c>
      <c r="J18" s="14">
        <v>0</v>
      </c>
      <c r="K18" s="14">
        <v>0</v>
      </c>
      <c r="L18" s="14">
        <v>0</v>
      </c>
      <c r="M18" s="14"/>
    </row>
    <row r="19" spans="1:13" ht="126" x14ac:dyDescent="0.25">
      <c r="A19" s="3">
        <v>85</v>
      </c>
      <c r="B19" s="4" t="s">
        <v>24</v>
      </c>
      <c r="C19" s="5" t="s">
        <v>25</v>
      </c>
      <c r="D19" s="5"/>
      <c r="E19" s="12">
        <f>E22+E23</f>
        <v>790147.93</v>
      </c>
      <c r="F19" s="13">
        <f>F22+F23</f>
        <v>790147.93</v>
      </c>
      <c r="G19" s="19">
        <v>2016</v>
      </c>
      <c r="H19" s="19">
        <v>2016</v>
      </c>
      <c r="I19" s="14">
        <f>I21+I22+I23+I24</f>
        <v>790147.93</v>
      </c>
      <c r="J19" s="14">
        <f>J21+J22+J23+J24</f>
        <v>790147.93</v>
      </c>
      <c r="K19" s="14">
        <f>K21+K22+K23+K24</f>
        <v>0</v>
      </c>
      <c r="L19" s="14">
        <f>L21+L22+L23+L24</f>
        <v>0</v>
      </c>
      <c r="M19" s="14"/>
    </row>
    <row r="20" spans="1:13" ht="15.75" x14ac:dyDescent="0.25">
      <c r="A20" s="3">
        <v>86</v>
      </c>
      <c r="B20" s="4" t="s">
        <v>42</v>
      </c>
      <c r="C20" s="4"/>
      <c r="D20" s="4"/>
      <c r="E20" s="24">
        <v>790147.93</v>
      </c>
      <c r="F20" s="24">
        <v>790147.93</v>
      </c>
      <c r="G20" s="19"/>
      <c r="H20" s="19"/>
      <c r="I20" s="14">
        <f>I22+I23</f>
        <v>790147.93</v>
      </c>
      <c r="J20" s="14">
        <f>J22+J23</f>
        <v>790147.93</v>
      </c>
      <c r="K20" s="14">
        <f>K22+K23</f>
        <v>0</v>
      </c>
      <c r="L20" s="14">
        <f>L22+L23</f>
        <v>0</v>
      </c>
      <c r="M20" s="14"/>
    </row>
    <row r="21" spans="1:13" ht="15.75" x14ac:dyDescent="0.25">
      <c r="A21" s="3">
        <v>87</v>
      </c>
      <c r="B21" s="7" t="s">
        <v>5</v>
      </c>
      <c r="C21" s="7"/>
      <c r="D21" s="7"/>
      <c r="E21" s="15"/>
      <c r="F21" s="15"/>
      <c r="G21" s="20"/>
      <c r="H21" s="20"/>
      <c r="I21" s="14">
        <v>0</v>
      </c>
      <c r="J21" s="14">
        <v>0</v>
      </c>
      <c r="K21" s="14">
        <v>0</v>
      </c>
      <c r="L21" s="14">
        <v>0</v>
      </c>
      <c r="M21" s="14"/>
    </row>
    <row r="22" spans="1:13" ht="15.75" x14ac:dyDescent="0.25">
      <c r="A22" s="3">
        <v>88</v>
      </c>
      <c r="B22" s="5" t="s">
        <v>0</v>
      </c>
      <c r="C22" s="5"/>
      <c r="D22" s="5"/>
      <c r="E22" s="14">
        <f>SUM(I22)</f>
        <v>0</v>
      </c>
      <c r="F22" s="14">
        <f>SUM(I22)</f>
        <v>0</v>
      </c>
      <c r="G22" s="21"/>
      <c r="H22" s="21"/>
      <c r="I22" s="14">
        <f>J22+K22+L22</f>
        <v>0</v>
      </c>
      <c r="J22" s="14">
        <v>0</v>
      </c>
      <c r="K22" s="14">
        <v>0</v>
      </c>
      <c r="L22" s="17">
        <v>0</v>
      </c>
      <c r="M22" s="17"/>
    </row>
    <row r="23" spans="1:13" ht="15.75" x14ac:dyDescent="0.25">
      <c r="A23" s="3">
        <v>89</v>
      </c>
      <c r="B23" s="23" t="s">
        <v>1</v>
      </c>
      <c r="C23" s="5"/>
      <c r="D23" s="5"/>
      <c r="E23" s="14">
        <v>790147.93</v>
      </c>
      <c r="F23" s="14">
        <v>790147.93</v>
      </c>
      <c r="G23" s="21"/>
      <c r="H23" s="21"/>
      <c r="I23" s="14">
        <f>J23+K23+L23</f>
        <v>790147.93</v>
      </c>
      <c r="J23" s="22">
        <v>790147.93</v>
      </c>
      <c r="K23" s="14">
        <v>0</v>
      </c>
      <c r="L23" s="17">
        <v>0</v>
      </c>
      <c r="M23" s="17"/>
    </row>
    <row r="24" spans="1:13" ht="15.75" x14ac:dyDescent="0.25">
      <c r="A24" s="3">
        <v>90</v>
      </c>
      <c r="B24" s="7" t="s">
        <v>6</v>
      </c>
      <c r="C24" s="7"/>
      <c r="D24" s="7"/>
      <c r="E24" s="15"/>
      <c r="F24" s="15"/>
      <c r="G24" s="20"/>
      <c r="H24" s="20"/>
      <c r="I24" s="14">
        <v>0</v>
      </c>
      <c r="J24" s="14">
        <v>0</v>
      </c>
      <c r="K24" s="14">
        <v>0</v>
      </c>
      <c r="L24" s="14">
        <v>0</v>
      </c>
      <c r="M24" s="14"/>
    </row>
    <row r="25" spans="1:13" ht="126" x14ac:dyDescent="0.25">
      <c r="A25" s="3">
        <v>91</v>
      </c>
      <c r="B25" s="4" t="s">
        <v>28</v>
      </c>
      <c r="C25" s="5" t="s">
        <v>26</v>
      </c>
      <c r="D25" s="5"/>
      <c r="E25" s="12">
        <f>E28+E29</f>
        <v>1000000</v>
      </c>
      <c r="F25" s="13">
        <f>F28+F29</f>
        <v>1000000</v>
      </c>
      <c r="G25" s="19">
        <v>2017</v>
      </c>
      <c r="H25" s="19">
        <v>2017</v>
      </c>
      <c r="I25" s="14">
        <f>I27+I28+I29+I30</f>
        <v>1000000</v>
      </c>
      <c r="J25" s="14">
        <f>J27+J28+J29+J30</f>
        <v>0</v>
      </c>
      <c r="K25" s="14">
        <f>K27+K28+K29+K30</f>
        <v>1000000</v>
      </c>
      <c r="L25" s="14">
        <f>L27+L28+L29+L30</f>
        <v>0</v>
      </c>
      <c r="M25" s="14"/>
    </row>
    <row r="26" spans="1:13" ht="15.75" x14ac:dyDescent="0.25">
      <c r="A26" s="3">
        <v>92</v>
      </c>
      <c r="B26" s="4" t="s">
        <v>43</v>
      </c>
      <c r="C26" s="4"/>
      <c r="D26" s="4"/>
      <c r="E26" s="13">
        <f>E28+E29</f>
        <v>1000000</v>
      </c>
      <c r="F26" s="13">
        <f>F28+F29</f>
        <v>1000000</v>
      </c>
      <c r="G26" s="19"/>
      <c r="H26" s="19"/>
      <c r="I26" s="14">
        <f>I28+I29</f>
        <v>1000000</v>
      </c>
      <c r="J26" s="14">
        <f>J28+J29</f>
        <v>0</v>
      </c>
      <c r="K26" s="14">
        <f>K28+K29</f>
        <v>1000000</v>
      </c>
      <c r="L26" s="14">
        <f>L28+L29</f>
        <v>0</v>
      </c>
      <c r="M26" s="14"/>
    </row>
    <row r="27" spans="1:13" ht="15.75" x14ac:dyDescent="0.25">
      <c r="A27" s="3">
        <v>93</v>
      </c>
      <c r="B27" s="7" t="s">
        <v>5</v>
      </c>
      <c r="C27" s="7"/>
      <c r="D27" s="7"/>
      <c r="E27" s="15"/>
      <c r="F27" s="15"/>
      <c r="G27" s="20"/>
      <c r="H27" s="20"/>
      <c r="I27" s="14">
        <v>0</v>
      </c>
      <c r="J27" s="14">
        <v>0</v>
      </c>
      <c r="K27" s="14">
        <v>0</v>
      </c>
      <c r="L27" s="14">
        <v>0</v>
      </c>
      <c r="M27" s="14"/>
    </row>
    <row r="28" spans="1:13" ht="15.75" x14ac:dyDescent="0.25">
      <c r="A28" s="3">
        <v>94</v>
      </c>
      <c r="B28" s="5" t="s">
        <v>0</v>
      </c>
      <c r="C28" s="5"/>
      <c r="D28" s="5"/>
      <c r="E28" s="14">
        <f>SUM(I28)</f>
        <v>0</v>
      </c>
      <c r="F28" s="14">
        <f>SUM(I28)</f>
        <v>0</v>
      </c>
      <c r="G28" s="21"/>
      <c r="H28" s="21"/>
      <c r="I28" s="14">
        <f>J28+K28+L28</f>
        <v>0</v>
      </c>
      <c r="J28" s="14">
        <v>0</v>
      </c>
      <c r="K28" s="14">
        <v>0</v>
      </c>
      <c r="L28" s="17">
        <v>0</v>
      </c>
      <c r="M28" s="17"/>
    </row>
    <row r="29" spans="1:13" ht="15.75" x14ac:dyDescent="0.25">
      <c r="A29" s="3">
        <v>95</v>
      </c>
      <c r="B29" s="5" t="s">
        <v>1</v>
      </c>
      <c r="C29" s="5"/>
      <c r="D29" s="5"/>
      <c r="E29" s="14">
        <f>SUM(I29)</f>
        <v>1000000</v>
      </c>
      <c r="F29" s="14">
        <f>SUM(I29)</f>
        <v>1000000</v>
      </c>
      <c r="G29" s="21"/>
      <c r="H29" s="21"/>
      <c r="I29" s="14">
        <f>J29+K29+L29</f>
        <v>1000000</v>
      </c>
      <c r="J29" s="14">
        <v>0</v>
      </c>
      <c r="K29" s="14">
        <v>1000000</v>
      </c>
      <c r="L29" s="17">
        <v>0</v>
      </c>
      <c r="M29" s="17"/>
    </row>
    <row r="30" spans="1:13" ht="15.75" x14ac:dyDescent="0.25">
      <c r="A30" s="3">
        <v>96</v>
      </c>
      <c r="B30" s="7" t="s">
        <v>6</v>
      </c>
      <c r="C30" s="7"/>
      <c r="D30" s="7"/>
      <c r="E30" s="15"/>
      <c r="F30" s="15"/>
      <c r="G30" s="20"/>
      <c r="H30" s="20"/>
      <c r="I30" s="14">
        <v>0</v>
      </c>
      <c r="J30" s="14">
        <v>0</v>
      </c>
      <c r="K30" s="14">
        <v>0</v>
      </c>
      <c r="L30" s="14">
        <v>0</v>
      </c>
      <c r="M30" s="14"/>
    </row>
    <row r="31" spans="1:13" ht="141.75" x14ac:dyDescent="0.25">
      <c r="A31" s="3">
        <v>97</v>
      </c>
      <c r="B31" s="4" t="s">
        <v>29</v>
      </c>
      <c r="C31" s="5" t="s">
        <v>27</v>
      </c>
      <c r="D31" s="5"/>
      <c r="E31" s="12">
        <f>E34+E35</f>
        <v>1000000</v>
      </c>
      <c r="F31" s="13">
        <f>F34+F35</f>
        <v>1000000</v>
      </c>
      <c r="G31" s="19">
        <v>2017</v>
      </c>
      <c r="H31" s="19">
        <v>2017</v>
      </c>
      <c r="I31" s="14">
        <f>I33+I34+I35+I36</f>
        <v>1000000</v>
      </c>
      <c r="J31" s="14">
        <f>J33+J34+J35+J36</f>
        <v>0</v>
      </c>
      <c r="K31" s="14">
        <f>K33+K34+K35+K36</f>
        <v>1000000</v>
      </c>
      <c r="L31" s="14">
        <f>L33+L34+L35+L36</f>
        <v>0</v>
      </c>
      <c r="M31" s="14"/>
    </row>
    <row r="32" spans="1:13" ht="15.75" x14ac:dyDescent="0.25">
      <c r="A32" s="3">
        <v>98</v>
      </c>
      <c r="B32" s="4" t="s">
        <v>44</v>
      </c>
      <c r="C32" s="4"/>
      <c r="D32" s="4"/>
      <c r="E32" s="13">
        <f>E34+E35</f>
        <v>1000000</v>
      </c>
      <c r="F32" s="13">
        <f>F34+F35</f>
        <v>1000000</v>
      </c>
      <c r="G32" s="19"/>
      <c r="H32" s="19"/>
      <c r="I32" s="14">
        <f>I34+I35</f>
        <v>1000000</v>
      </c>
      <c r="J32" s="14">
        <f>J34+J35</f>
        <v>0</v>
      </c>
      <c r="K32" s="14">
        <f>K34+K35</f>
        <v>1000000</v>
      </c>
      <c r="L32" s="14">
        <f>L34+L35</f>
        <v>0</v>
      </c>
      <c r="M32" s="14"/>
    </row>
    <row r="33" spans="1:13" ht="15.75" x14ac:dyDescent="0.25">
      <c r="A33" s="3">
        <v>99</v>
      </c>
      <c r="B33" s="7" t="s">
        <v>5</v>
      </c>
      <c r="C33" s="7"/>
      <c r="D33" s="7"/>
      <c r="E33" s="15"/>
      <c r="F33" s="15"/>
      <c r="G33" s="20"/>
      <c r="H33" s="20"/>
      <c r="I33" s="14">
        <v>0</v>
      </c>
      <c r="J33" s="14">
        <v>0</v>
      </c>
      <c r="K33" s="14">
        <v>0</v>
      </c>
      <c r="L33" s="14">
        <v>0</v>
      </c>
      <c r="M33" s="14"/>
    </row>
    <row r="34" spans="1:13" ht="15.75" x14ac:dyDescent="0.25">
      <c r="A34" s="3">
        <v>100</v>
      </c>
      <c r="B34" s="5" t="s">
        <v>0</v>
      </c>
      <c r="C34" s="5"/>
      <c r="D34" s="5"/>
      <c r="E34" s="14">
        <f>SUM(I34)</f>
        <v>0</v>
      </c>
      <c r="F34" s="14">
        <f>SUM(I34)</f>
        <v>0</v>
      </c>
      <c r="G34" s="21"/>
      <c r="H34" s="21"/>
      <c r="I34" s="14">
        <f>J34+K34+L34</f>
        <v>0</v>
      </c>
      <c r="J34" s="14">
        <v>0</v>
      </c>
      <c r="K34" s="14">
        <v>0</v>
      </c>
      <c r="L34" s="17">
        <v>0</v>
      </c>
      <c r="M34" s="17"/>
    </row>
    <row r="35" spans="1:13" ht="15.75" x14ac:dyDescent="0.25">
      <c r="A35" s="3">
        <v>101</v>
      </c>
      <c r="B35" s="5" t="s">
        <v>1</v>
      </c>
      <c r="C35" s="5"/>
      <c r="D35" s="5"/>
      <c r="E35" s="14">
        <f>SUM(I35)</f>
        <v>1000000</v>
      </c>
      <c r="F35" s="14">
        <f>SUM(I35)</f>
        <v>1000000</v>
      </c>
      <c r="G35" s="21"/>
      <c r="H35" s="21"/>
      <c r="I35" s="14">
        <f>J35+K35+L35</f>
        <v>1000000</v>
      </c>
      <c r="J35" s="14">
        <v>0</v>
      </c>
      <c r="K35" s="14">
        <v>1000000</v>
      </c>
      <c r="L35" s="17">
        <v>0</v>
      </c>
      <c r="M35" s="17"/>
    </row>
    <row r="36" spans="1:13" ht="15.75" x14ac:dyDescent="0.25">
      <c r="A36" s="3">
        <v>102</v>
      </c>
      <c r="B36" s="7" t="s">
        <v>6</v>
      </c>
      <c r="C36" s="7"/>
      <c r="D36" s="7"/>
      <c r="E36" s="15"/>
      <c r="F36" s="15"/>
      <c r="G36" s="20"/>
      <c r="H36" s="20"/>
      <c r="I36" s="14">
        <v>0</v>
      </c>
      <c r="J36" s="14">
        <v>0</v>
      </c>
      <c r="K36" s="14">
        <v>0</v>
      </c>
      <c r="L36" s="14">
        <v>0</v>
      </c>
      <c r="M36" s="1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G137"/>
  <sheetViews>
    <sheetView workbookViewId="0">
      <selection activeCell="G11" sqref="G11"/>
    </sheetView>
  </sheetViews>
  <sheetFormatPr defaultRowHeight="15" x14ac:dyDescent="0.25"/>
  <cols>
    <col min="1" max="1" width="52.7109375" customWidth="1"/>
    <col min="2" max="2" width="18.42578125" customWidth="1"/>
    <col min="3" max="3" width="18" customWidth="1"/>
    <col min="4" max="4" width="18.140625" customWidth="1"/>
    <col min="5" max="5" width="11.7109375" customWidth="1"/>
    <col min="253" max="253" width="6.28515625" customWidth="1"/>
    <col min="254" max="254" width="52.7109375" customWidth="1"/>
    <col min="255" max="255" width="17" customWidth="1"/>
    <col min="256" max="256" width="17.42578125" customWidth="1"/>
    <col min="257" max="257" width="18.42578125" customWidth="1"/>
    <col min="258" max="258" width="18" customWidth="1"/>
    <col min="259" max="259" width="18.140625" customWidth="1"/>
    <col min="260" max="260" width="12.85546875" customWidth="1"/>
    <col min="261" max="261" width="11.7109375" customWidth="1"/>
    <col min="509" max="509" width="6.28515625" customWidth="1"/>
    <col min="510" max="510" width="52.7109375" customWidth="1"/>
    <col min="511" max="511" width="17" customWidth="1"/>
    <col min="512" max="512" width="17.42578125" customWidth="1"/>
    <col min="513" max="513" width="18.42578125" customWidth="1"/>
    <col min="514" max="514" width="18" customWidth="1"/>
    <col min="515" max="515" width="18.140625" customWidth="1"/>
    <col min="516" max="516" width="12.85546875" customWidth="1"/>
    <col min="517" max="517" width="11.7109375" customWidth="1"/>
    <col min="765" max="765" width="6.28515625" customWidth="1"/>
    <col min="766" max="766" width="52.7109375" customWidth="1"/>
    <col min="767" max="767" width="17" customWidth="1"/>
    <col min="768" max="768" width="17.42578125" customWidth="1"/>
    <col min="769" max="769" width="18.42578125" customWidth="1"/>
    <col min="770" max="770" width="18" customWidth="1"/>
    <col min="771" max="771" width="18.140625" customWidth="1"/>
    <col min="772" max="772" width="12.85546875" customWidth="1"/>
    <col min="773" max="773" width="11.7109375" customWidth="1"/>
    <col min="1021" max="1021" width="6.28515625" customWidth="1"/>
    <col min="1022" max="1022" width="52.7109375" customWidth="1"/>
    <col min="1023" max="1023" width="17" customWidth="1"/>
    <col min="1024" max="1024" width="17.42578125" customWidth="1"/>
    <col min="1025" max="1025" width="18.42578125" customWidth="1"/>
    <col min="1026" max="1026" width="18" customWidth="1"/>
    <col min="1027" max="1027" width="18.140625" customWidth="1"/>
    <col min="1028" max="1028" width="12.85546875" customWidth="1"/>
    <col min="1029" max="1029" width="11.7109375" customWidth="1"/>
    <col min="1277" max="1277" width="6.28515625" customWidth="1"/>
    <col min="1278" max="1278" width="52.7109375" customWidth="1"/>
    <col min="1279" max="1279" width="17" customWidth="1"/>
    <col min="1280" max="1280" width="17.42578125" customWidth="1"/>
    <col min="1281" max="1281" width="18.42578125" customWidth="1"/>
    <col min="1282" max="1282" width="18" customWidth="1"/>
    <col min="1283" max="1283" width="18.140625" customWidth="1"/>
    <col min="1284" max="1284" width="12.85546875" customWidth="1"/>
    <col min="1285" max="1285" width="11.7109375" customWidth="1"/>
    <col min="1533" max="1533" width="6.28515625" customWidth="1"/>
    <col min="1534" max="1534" width="52.7109375" customWidth="1"/>
    <col min="1535" max="1535" width="17" customWidth="1"/>
    <col min="1536" max="1536" width="17.42578125" customWidth="1"/>
    <col min="1537" max="1537" width="18.42578125" customWidth="1"/>
    <col min="1538" max="1538" width="18" customWidth="1"/>
    <col min="1539" max="1539" width="18.140625" customWidth="1"/>
    <col min="1540" max="1540" width="12.85546875" customWidth="1"/>
    <col min="1541" max="1541" width="11.7109375" customWidth="1"/>
    <col min="1789" max="1789" width="6.28515625" customWidth="1"/>
    <col min="1790" max="1790" width="52.7109375" customWidth="1"/>
    <col min="1791" max="1791" width="17" customWidth="1"/>
    <col min="1792" max="1792" width="17.42578125" customWidth="1"/>
    <col min="1793" max="1793" width="18.42578125" customWidth="1"/>
    <col min="1794" max="1794" width="18" customWidth="1"/>
    <col min="1795" max="1795" width="18.140625" customWidth="1"/>
    <col min="1796" max="1796" width="12.85546875" customWidth="1"/>
    <col min="1797" max="1797" width="11.7109375" customWidth="1"/>
    <col min="2045" max="2045" width="6.28515625" customWidth="1"/>
    <col min="2046" max="2046" width="52.7109375" customWidth="1"/>
    <col min="2047" max="2047" width="17" customWidth="1"/>
    <col min="2048" max="2048" width="17.42578125" customWidth="1"/>
    <col min="2049" max="2049" width="18.42578125" customWidth="1"/>
    <col min="2050" max="2050" width="18" customWidth="1"/>
    <col min="2051" max="2051" width="18.140625" customWidth="1"/>
    <col min="2052" max="2052" width="12.85546875" customWidth="1"/>
    <col min="2053" max="2053" width="11.7109375" customWidth="1"/>
    <col min="2301" max="2301" width="6.28515625" customWidth="1"/>
    <col min="2302" max="2302" width="52.7109375" customWidth="1"/>
    <col min="2303" max="2303" width="17" customWidth="1"/>
    <col min="2304" max="2304" width="17.42578125" customWidth="1"/>
    <col min="2305" max="2305" width="18.42578125" customWidth="1"/>
    <col min="2306" max="2306" width="18" customWidth="1"/>
    <col min="2307" max="2307" width="18.140625" customWidth="1"/>
    <col min="2308" max="2308" width="12.85546875" customWidth="1"/>
    <col min="2309" max="2309" width="11.7109375" customWidth="1"/>
    <col min="2557" max="2557" width="6.28515625" customWidth="1"/>
    <col min="2558" max="2558" width="52.7109375" customWidth="1"/>
    <col min="2559" max="2559" width="17" customWidth="1"/>
    <col min="2560" max="2560" width="17.42578125" customWidth="1"/>
    <col min="2561" max="2561" width="18.42578125" customWidth="1"/>
    <col min="2562" max="2562" width="18" customWidth="1"/>
    <col min="2563" max="2563" width="18.140625" customWidth="1"/>
    <col min="2564" max="2564" width="12.85546875" customWidth="1"/>
    <col min="2565" max="2565" width="11.7109375" customWidth="1"/>
    <col min="2813" max="2813" width="6.28515625" customWidth="1"/>
    <col min="2814" max="2814" width="52.7109375" customWidth="1"/>
    <col min="2815" max="2815" width="17" customWidth="1"/>
    <col min="2816" max="2816" width="17.42578125" customWidth="1"/>
    <col min="2817" max="2817" width="18.42578125" customWidth="1"/>
    <col min="2818" max="2818" width="18" customWidth="1"/>
    <col min="2819" max="2819" width="18.140625" customWidth="1"/>
    <col min="2820" max="2820" width="12.85546875" customWidth="1"/>
    <col min="2821" max="2821" width="11.7109375" customWidth="1"/>
    <col min="3069" max="3069" width="6.28515625" customWidth="1"/>
    <col min="3070" max="3070" width="52.7109375" customWidth="1"/>
    <col min="3071" max="3071" width="17" customWidth="1"/>
    <col min="3072" max="3072" width="17.42578125" customWidth="1"/>
    <col min="3073" max="3073" width="18.42578125" customWidth="1"/>
    <col min="3074" max="3074" width="18" customWidth="1"/>
    <col min="3075" max="3075" width="18.140625" customWidth="1"/>
    <col min="3076" max="3076" width="12.85546875" customWidth="1"/>
    <col min="3077" max="3077" width="11.7109375" customWidth="1"/>
    <col min="3325" max="3325" width="6.28515625" customWidth="1"/>
    <col min="3326" max="3326" width="52.7109375" customWidth="1"/>
    <col min="3327" max="3327" width="17" customWidth="1"/>
    <col min="3328" max="3328" width="17.42578125" customWidth="1"/>
    <col min="3329" max="3329" width="18.42578125" customWidth="1"/>
    <col min="3330" max="3330" width="18" customWidth="1"/>
    <col min="3331" max="3331" width="18.140625" customWidth="1"/>
    <col min="3332" max="3332" width="12.85546875" customWidth="1"/>
    <col min="3333" max="3333" width="11.7109375" customWidth="1"/>
    <col min="3581" max="3581" width="6.28515625" customWidth="1"/>
    <col min="3582" max="3582" width="52.7109375" customWidth="1"/>
    <col min="3583" max="3583" width="17" customWidth="1"/>
    <col min="3584" max="3584" width="17.42578125" customWidth="1"/>
    <col min="3585" max="3585" width="18.42578125" customWidth="1"/>
    <col min="3586" max="3586" width="18" customWidth="1"/>
    <col min="3587" max="3587" width="18.140625" customWidth="1"/>
    <col min="3588" max="3588" width="12.85546875" customWidth="1"/>
    <col min="3589" max="3589" width="11.7109375" customWidth="1"/>
    <col min="3837" max="3837" width="6.28515625" customWidth="1"/>
    <col min="3838" max="3838" width="52.7109375" customWidth="1"/>
    <col min="3839" max="3839" width="17" customWidth="1"/>
    <col min="3840" max="3840" width="17.42578125" customWidth="1"/>
    <col min="3841" max="3841" width="18.42578125" customWidth="1"/>
    <col min="3842" max="3842" width="18" customWidth="1"/>
    <col min="3843" max="3843" width="18.140625" customWidth="1"/>
    <col min="3844" max="3844" width="12.85546875" customWidth="1"/>
    <col min="3845" max="3845" width="11.7109375" customWidth="1"/>
    <col min="4093" max="4093" width="6.28515625" customWidth="1"/>
    <col min="4094" max="4094" width="52.7109375" customWidth="1"/>
    <col min="4095" max="4095" width="17" customWidth="1"/>
    <col min="4096" max="4096" width="17.42578125" customWidth="1"/>
    <col min="4097" max="4097" width="18.42578125" customWidth="1"/>
    <col min="4098" max="4098" width="18" customWidth="1"/>
    <col min="4099" max="4099" width="18.140625" customWidth="1"/>
    <col min="4100" max="4100" width="12.85546875" customWidth="1"/>
    <col min="4101" max="4101" width="11.7109375" customWidth="1"/>
    <col min="4349" max="4349" width="6.28515625" customWidth="1"/>
    <col min="4350" max="4350" width="52.7109375" customWidth="1"/>
    <col min="4351" max="4351" width="17" customWidth="1"/>
    <col min="4352" max="4352" width="17.42578125" customWidth="1"/>
    <col min="4353" max="4353" width="18.42578125" customWidth="1"/>
    <col min="4354" max="4354" width="18" customWidth="1"/>
    <col min="4355" max="4355" width="18.140625" customWidth="1"/>
    <col min="4356" max="4356" width="12.85546875" customWidth="1"/>
    <col min="4357" max="4357" width="11.7109375" customWidth="1"/>
    <col min="4605" max="4605" width="6.28515625" customWidth="1"/>
    <col min="4606" max="4606" width="52.7109375" customWidth="1"/>
    <col min="4607" max="4607" width="17" customWidth="1"/>
    <col min="4608" max="4608" width="17.42578125" customWidth="1"/>
    <col min="4609" max="4609" width="18.42578125" customWidth="1"/>
    <col min="4610" max="4610" width="18" customWidth="1"/>
    <col min="4611" max="4611" width="18.140625" customWidth="1"/>
    <col min="4612" max="4612" width="12.85546875" customWidth="1"/>
    <col min="4613" max="4613" width="11.7109375" customWidth="1"/>
    <col min="4861" max="4861" width="6.28515625" customWidth="1"/>
    <col min="4862" max="4862" width="52.7109375" customWidth="1"/>
    <col min="4863" max="4863" width="17" customWidth="1"/>
    <col min="4864" max="4864" width="17.42578125" customWidth="1"/>
    <col min="4865" max="4865" width="18.42578125" customWidth="1"/>
    <col min="4866" max="4866" width="18" customWidth="1"/>
    <col min="4867" max="4867" width="18.140625" customWidth="1"/>
    <col min="4868" max="4868" width="12.85546875" customWidth="1"/>
    <col min="4869" max="4869" width="11.7109375" customWidth="1"/>
    <col min="5117" max="5117" width="6.28515625" customWidth="1"/>
    <col min="5118" max="5118" width="52.7109375" customWidth="1"/>
    <col min="5119" max="5119" width="17" customWidth="1"/>
    <col min="5120" max="5120" width="17.42578125" customWidth="1"/>
    <col min="5121" max="5121" width="18.42578125" customWidth="1"/>
    <col min="5122" max="5122" width="18" customWidth="1"/>
    <col min="5123" max="5123" width="18.140625" customWidth="1"/>
    <col min="5124" max="5124" width="12.85546875" customWidth="1"/>
    <col min="5125" max="5125" width="11.7109375" customWidth="1"/>
    <col min="5373" max="5373" width="6.28515625" customWidth="1"/>
    <col min="5374" max="5374" width="52.7109375" customWidth="1"/>
    <col min="5375" max="5375" width="17" customWidth="1"/>
    <col min="5376" max="5376" width="17.42578125" customWidth="1"/>
    <col min="5377" max="5377" width="18.42578125" customWidth="1"/>
    <col min="5378" max="5378" width="18" customWidth="1"/>
    <col min="5379" max="5379" width="18.140625" customWidth="1"/>
    <col min="5380" max="5380" width="12.85546875" customWidth="1"/>
    <col min="5381" max="5381" width="11.7109375" customWidth="1"/>
    <col min="5629" max="5629" width="6.28515625" customWidth="1"/>
    <col min="5630" max="5630" width="52.7109375" customWidth="1"/>
    <col min="5631" max="5631" width="17" customWidth="1"/>
    <col min="5632" max="5632" width="17.42578125" customWidth="1"/>
    <col min="5633" max="5633" width="18.42578125" customWidth="1"/>
    <col min="5634" max="5634" width="18" customWidth="1"/>
    <col min="5635" max="5635" width="18.140625" customWidth="1"/>
    <col min="5636" max="5636" width="12.85546875" customWidth="1"/>
    <col min="5637" max="5637" width="11.7109375" customWidth="1"/>
    <col min="5885" max="5885" width="6.28515625" customWidth="1"/>
    <col min="5886" max="5886" width="52.7109375" customWidth="1"/>
    <col min="5887" max="5887" width="17" customWidth="1"/>
    <col min="5888" max="5888" width="17.42578125" customWidth="1"/>
    <col min="5889" max="5889" width="18.42578125" customWidth="1"/>
    <col min="5890" max="5890" width="18" customWidth="1"/>
    <col min="5891" max="5891" width="18.140625" customWidth="1"/>
    <col min="5892" max="5892" width="12.85546875" customWidth="1"/>
    <col min="5893" max="5893" width="11.7109375" customWidth="1"/>
    <col min="6141" max="6141" width="6.28515625" customWidth="1"/>
    <col min="6142" max="6142" width="52.7109375" customWidth="1"/>
    <col min="6143" max="6143" width="17" customWidth="1"/>
    <col min="6144" max="6144" width="17.42578125" customWidth="1"/>
    <col min="6145" max="6145" width="18.42578125" customWidth="1"/>
    <col min="6146" max="6146" width="18" customWidth="1"/>
    <col min="6147" max="6147" width="18.140625" customWidth="1"/>
    <col min="6148" max="6148" width="12.85546875" customWidth="1"/>
    <col min="6149" max="6149" width="11.7109375" customWidth="1"/>
    <col min="6397" max="6397" width="6.28515625" customWidth="1"/>
    <col min="6398" max="6398" width="52.7109375" customWidth="1"/>
    <col min="6399" max="6399" width="17" customWidth="1"/>
    <col min="6400" max="6400" width="17.42578125" customWidth="1"/>
    <col min="6401" max="6401" width="18.42578125" customWidth="1"/>
    <col min="6402" max="6402" width="18" customWidth="1"/>
    <col min="6403" max="6403" width="18.140625" customWidth="1"/>
    <col min="6404" max="6404" width="12.85546875" customWidth="1"/>
    <col min="6405" max="6405" width="11.7109375" customWidth="1"/>
    <col min="6653" max="6653" width="6.28515625" customWidth="1"/>
    <col min="6654" max="6654" width="52.7109375" customWidth="1"/>
    <col min="6655" max="6655" width="17" customWidth="1"/>
    <col min="6656" max="6656" width="17.42578125" customWidth="1"/>
    <col min="6657" max="6657" width="18.42578125" customWidth="1"/>
    <col min="6658" max="6658" width="18" customWidth="1"/>
    <col min="6659" max="6659" width="18.140625" customWidth="1"/>
    <col min="6660" max="6660" width="12.85546875" customWidth="1"/>
    <col min="6661" max="6661" width="11.7109375" customWidth="1"/>
    <col min="6909" max="6909" width="6.28515625" customWidth="1"/>
    <col min="6910" max="6910" width="52.7109375" customWidth="1"/>
    <col min="6911" max="6911" width="17" customWidth="1"/>
    <col min="6912" max="6912" width="17.42578125" customWidth="1"/>
    <col min="6913" max="6913" width="18.42578125" customWidth="1"/>
    <col min="6914" max="6914" width="18" customWidth="1"/>
    <col min="6915" max="6915" width="18.140625" customWidth="1"/>
    <col min="6916" max="6916" width="12.85546875" customWidth="1"/>
    <col min="6917" max="6917" width="11.7109375" customWidth="1"/>
    <col min="7165" max="7165" width="6.28515625" customWidth="1"/>
    <col min="7166" max="7166" width="52.7109375" customWidth="1"/>
    <col min="7167" max="7167" width="17" customWidth="1"/>
    <col min="7168" max="7168" width="17.42578125" customWidth="1"/>
    <col min="7169" max="7169" width="18.42578125" customWidth="1"/>
    <col min="7170" max="7170" width="18" customWidth="1"/>
    <col min="7171" max="7171" width="18.140625" customWidth="1"/>
    <col min="7172" max="7172" width="12.85546875" customWidth="1"/>
    <col min="7173" max="7173" width="11.7109375" customWidth="1"/>
    <col min="7421" max="7421" width="6.28515625" customWidth="1"/>
    <col min="7422" max="7422" width="52.7109375" customWidth="1"/>
    <col min="7423" max="7423" width="17" customWidth="1"/>
    <col min="7424" max="7424" width="17.42578125" customWidth="1"/>
    <col min="7425" max="7425" width="18.42578125" customWidth="1"/>
    <col min="7426" max="7426" width="18" customWidth="1"/>
    <col min="7427" max="7427" width="18.140625" customWidth="1"/>
    <col min="7428" max="7428" width="12.85546875" customWidth="1"/>
    <col min="7429" max="7429" width="11.7109375" customWidth="1"/>
    <col min="7677" max="7677" width="6.28515625" customWidth="1"/>
    <col min="7678" max="7678" width="52.7109375" customWidth="1"/>
    <col min="7679" max="7679" width="17" customWidth="1"/>
    <col min="7680" max="7680" width="17.42578125" customWidth="1"/>
    <col min="7681" max="7681" width="18.42578125" customWidth="1"/>
    <col min="7682" max="7682" width="18" customWidth="1"/>
    <col min="7683" max="7683" width="18.140625" customWidth="1"/>
    <col min="7684" max="7684" width="12.85546875" customWidth="1"/>
    <col min="7685" max="7685" width="11.7109375" customWidth="1"/>
    <col min="7933" max="7933" width="6.28515625" customWidth="1"/>
    <col min="7934" max="7934" width="52.7109375" customWidth="1"/>
    <col min="7935" max="7935" width="17" customWidth="1"/>
    <col min="7936" max="7936" width="17.42578125" customWidth="1"/>
    <col min="7937" max="7937" width="18.42578125" customWidth="1"/>
    <col min="7938" max="7938" width="18" customWidth="1"/>
    <col min="7939" max="7939" width="18.140625" customWidth="1"/>
    <col min="7940" max="7940" width="12.85546875" customWidth="1"/>
    <col min="7941" max="7941" width="11.7109375" customWidth="1"/>
    <col min="8189" max="8189" width="6.28515625" customWidth="1"/>
    <col min="8190" max="8190" width="52.7109375" customWidth="1"/>
    <col min="8191" max="8191" width="17" customWidth="1"/>
    <col min="8192" max="8192" width="17.42578125" customWidth="1"/>
    <col min="8193" max="8193" width="18.42578125" customWidth="1"/>
    <col min="8194" max="8194" width="18" customWidth="1"/>
    <col min="8195" max="8195" width="18.140625" customWidth="1"/>
    <col min="8196" max="8196" width="12.85546875" customWidth="1"/>
    <col min="8197" max="8197" width="11.7109375" customWidth="1"/>
    <col min="8445" max="8445" width="6.28515625" customWidth="1"/>
    <col min="8446" max="8446" width="52.7109375" customWidth="1"/>
    <col min="8447" max="8447" width="17" customWidth="1"/>
    <col min="8448" max="8448" width="17.42578125" customWidth="1"/>
    <col min="8449" max="8449" width="18.42578125" customWidth="1"/>
    <col min="8450" max="8450" width="18" customWidth="1"/>
    <col min="8451" max="8451" width="18.140625" customWidth="1"/>
    <col min="8452" max="8452" width="12.85546875" customWidth="1"/>
    <col min="8453" max="8453" width="11.7109375" customWidth="1"/>
    <col min="8701" max="8701" width="6.28515625" customWidth="1"/>
    <col min="8702" max="8702" width="52.7109375" customWidth="1"/>
    <col min="8703" max="8703" width="17" customWidth="1"/>
    <col min="8704" max="8704" width="17.42578125" customWidth="1"/>
    <col min="8705" max="8705" width="18.42578125" customWidth="1"/>
    <col min="8706" max="8706" width="18" customWidth="1"/>
    <col min="8707" max="8707" width="18.140625" customWidth="1"/>
    <col min="8708" max="8708" width="12.85546875" customWidth="1"/>
    <col min="8709" max="8709" width="11.7109375" customWidth="1"/>
    <col min="8957" max="8957" width="6.28515625" customWidth="1"/>
    <col min="8958" max="8958" width="52.7109375" customWidth="1"/>
    <col min="8959" max="8959" width="17" customWidth="1"/>
    <col min="8960" max="8960" width="17.42578125" customWidth="1"/>
    <col min="8961" max="8961" width="18.42578125" customWidth="1"/>
    <col min="8962" max="8962" width="18" customWidth="1"/>
    <col min="8963" max="8963" width="18.140625" customWidth="1"/>
    <col min="8964" max="8964" width="12.85546875" customWidth="1"/>
    <col min="8965" max="8965" width="11.7109375" customWidth="1"/>
    <col min="9213" max="9213" width="6.28515625" customWidth="1"/>
    <col min="9214" max="9214" width="52.7109375" customWidth="1"/>
    <col min="9215" max="9215" width="17" customWidth="1"/>
    <col min="9216" max="9216" width="17.42578125" customWidth="1"/>
    <col min="9217" max="9217" width="18.42578125" customWidth="1"/>
    <col min="9218" max="9218" width="18" customWidth="1"/>
    <col min="9219" max="9219" width="18.140625" customWidth="1"/>
    <col min="9220" max="9220" width="12.85546875" customWidth="1"/>
    <col min="9221" max="9221" width="11.7109375" customWidth="1"/>
    <col min="9469" max="9469" width="6.28515625" customWidth="1"/>
    <col min="9470" max="9470" width="52.7109375" customWidth="1"/>
    <col min="9471" max="9471" width="17" customWidth="1"/>
    <col min="9472" max="9472" width="17.42578125" customWidth="1"/>
    <col min="9473" max="9473" width="18.42578125" customWidth="1"/>
    <col min="9474" max="9474" width="18" customWidth="1"/>
    <col min="9475" max="9475" width="18.140625" customWidth="1"/>
    <col min="9476" max="9476" width="12.85546875" customWidth="1"/>
    <col min="9477" max="9477" width="11.7109375" customWidth="1"/>
    <col min="9725" max="9725" width="6.28515625" customWidth="1"/>
    <col min="9726" max="9726" width="52.7109375" customWidth="1"/>
    <col min="9727" max="9727" width="17" customWidth="1"/>
    <col min="9728" max="9728" width="17.42578125" customWidth="1"/>
    <col min="9729" max="9729" width="18.42578125" customWidth="1"/>
    <col min="9730" max="9730" width="18" customWidth="1"/>
    <col min="9731" max="9731" width="18.140625" customWidth="1"/>
    <col min="9732" max="9732" width="12.85546875" customWidth="1"/>
    <col min="9733" max="9733" width="11.7109375" customWidth="1"/>
    <col min="9981" max="9981" width="6.28515625" customWidth="1"/>
    <col min="9982" max="9982" width="52.7109375" customWidth="1"/>
    <col min="9983" max="9983" width="17" customWidth="1"/>
    <col min="9984" max="9984" width="17.42578125" customWidth="1"/>
    <col min="9985" max="9985" width="18.42578125" customWidth="1"/>
    <col min="9986" max="9986" width="18" customWidth="1"/>
    <col min="9987" max="9987" width="18.140625" customWidth="1"/>
    <col min="9988" max="9988" width="12.85546875" customWidth="1"/>
    <col min="9989" max="9989" width="11.7109375" customWidth="1"/>
    <col min="10237" max="10237" width="6.28515625" customWidth="1"/>
    <col min="10238" max="10238" width="52.7109375" customWidth="1"/>
    <col min="10239" max="10239" width="17" customWidth="1"/>
    <col min="10240" max="10240" width="17.42578125" customWidth="1"/>
    <col min="10241" max="10241" width="18.42578125" customWidth="1"/>
    <col min="10242" max="10242" width="18" customWidth="1"/>
    <col min="10243" max="10243" width="18.140625" customWidth="1"/>
    <col min="10244" max="10244" width="12.85546875" customWidth="1"/>
    <col min="10245" max="10245" width="11.7109375" customWidth="1"/>
    <col min="10493" max="10493" width="6.28515625" customWidth="1"/>
    <col min="10494" max="10494" width="52.7109375" customWidth="1"/>
    <col min="10495" max="10495" width="17" customWidth="1"/>
    <col min="10496" max="10496" width="17.42578125" customWidth="1"/>
    <col min="10497" max="10497" width="18.42578125" customWidth="1"/>
    <col min="10498" max="10498" width="18" customWidth="1"/>
    <col min="10499" max="10499" width="18.140625" customWidth="1"/>
    <col min="10500" max="10500" width="12.85546875" customWidth="1"/>
    <col min="10501" max="10501" width="11.7109375" customWidth="1"/>
    <col min="10749" max="10749" width="6.28515625" customWidth="1"/>
    <col min="10750" max="10750" width="52.7109375" customWidth="1"/>
    <col min="10751" max="10751" width="17" customWidth="1"/>
    <col min="10752" max="10752" width="17.42578125" customWidth="1"/>
    <col min="10753" max="10753" width="18.42578125" customWidth="1"/>
    <col min="10754" max="10754" width="18" customWidth="1"/>
    <col min="10755" max="10755" width="18.140625" customWidth="1"/>
    <col min="10756" max="10756" width="12.85546875" customWidth="1"/>
    <col min="10757" max="10757" width="11.7109375" customWidth="1"/>
    <col min="11005" max="11005" width="6.28515625" customWidth="1"/>
    <col min="11006" max="11006" width="52.7109375" customWidth="1"/>
    <col min="11007" max="11007" width="17" customWidth="1"/>
    <col min="11008" max="11008" width="17.42578125" customWidth="1"/>
    <col min="11009" max="11009" width="18.42578125" customWidth="1"/>
    <col min="11010" max="11010" width="18" customWidth="1"/>
    <col min="11011" max="11011" width="18.140625" customWidth="1"/>
    <col min="11012" max="11012" width="12.85546875" customWidth="1"/>
    <col min="11013" max="11013" width="11.7109375" customWidth="1"/>
    <col min="11261" max="11261" width="6.28515625" customWidth="1"/>
    <col min="11262" max="11262" width="52.7109375" customWidth="1"/>
    <col min="11263" max="11263" width="17" customWidth="1"/>
    <col min="11264" max="11264" width="17.42578125" customWidth="1"/>
    <col min="11265" max="11265" width="18.42578125" customWidth="1"/>
    <col min="11266" max="11266" width="18" customWidth="1"/>
    <col min="11267" max="11267" width="18.140625" customWidth="1"/>
    <col min="11268" max="11268" width="12.85546875" customWidth="1"/>
    <col min="11269" max="11269" width="11.7109375" customWidth="1"/>
    <col min="11517" max="11517" width="6.28515625" customWidth="1"/>
    <col min="11518" max="11518" width="52.7109375" customWidth="1"/>
    <col min="11519" max="11519" width="17" customWidth="1"/>
    <col min="11520" max="11520" width="17.42578125" customWidth="1"/>
    <col min="11521" max="11521" width="18.42578125" customWidth="1"/>
    <col min="11522" max="11522" width="18" customWidth="1"/>
    <col min="11523" max="11523" width="18.140625" customWidth="1"/>
    <col min="11524" max="11524" width="12.85546875" customWidth="1"/>
    <col min="11525" max="11525" width="11.7109375" customWidth="1"/>
    <col min="11773" max="11773" width="6.28515625" customWidth="1"/>
    <col min="11774" max="11774" width="52.7109375" customWidth="1"/>
    <col min="11775" max="11775" width="17" customWidth="1"/>
    <col min="11776" max="11776" width="17.42578125" customWidth="1"/>
    <col min="11777" max="11777" width="18.42578125" customWidth="1"/>
    <col min="11778" max="11778" width="18" customWidth="1"/>
    <col min="11779" max="11779" width="18.140625" customWidth="1"/>
    <col min="11780" max="11780" width="12.85546875" customWidth="1"/>
    <col min="11781" max="11781" width="11.7109375" customWidth="1"/>
    <col min="12029" max="12029" width="6.28515625" customWidth="1"/>
    <col min="12030" max="12030" width="52.7109375" customWidth="1"/>
    <col min="12031" max="12031" width="17" customWidth="1"/>
    <col min="12032" max="12032" width="17.42578125" customWidth="1"/>
    <col min="12033" max="12033" width="18.42578125" customWidth="1"/>
    <col min="12034" max="12034" width="18" customWidth="1"/>
    <col min="12035" max="12035" width="18.140625" customWidth="1"/>
    <col min="12036" max="12036" width="12.85546875" customWidth="1"/>
    <col min="12037" max="12037" width="11.7109375" customWidth="1"/>
    <col min="12285" max="12285" width="6.28515625" customWidth="1"/>
    <col min="12286" max="12286" width="52.7109375" customWidth="1"/>
    <col min="12287" max="12287" width="17" customWidth="1"/>
    <col min="12288" max="12288" width="17.42578125" customWidth="1"/>
    <col min="12289" max="12289" width="18.42578125" customWidth="1"/>
    <col min="12290" max="12290" width="18" customWidth="1"/>
    <col min="12291" max="12291" width="18.140625" customWidth="1"/>
    <col min="12292" max="12292" width="12.85546875" customWidth="1"/>
    <col min="12293" max="12293" width="11.7109375" customWidth="1"/>
    <col min="12541" max="12541" width="6.28515625" customWidth="1"/>
    <col min="12542" max="12542" width="52.7109375" customWidth="1"/>
    <col min="12543" max="12543" width="17" customWidth="1"/>
    <col min="12544" max="12544" width="17.42578125" customWidth="1"/>
    <col min="12545" max="12545" width="18.42578125" customWidth="1"/>
    <col min="12546" max="12546" width="18" customWidth="1"/>
    <col min="12547" max="12547" width="18.140625" customWidth="1"/>
    <col min="12548" max="12548" width="12.85546875" customWidth="1"/>
    <col min="12549" max="12549" width="11.7109375" customWidth="1"/>
    <col min="12797" max="12797" width="6.28515625" customWidth="1"/>
    <col min="12798" max="12798" width="52.7109375" customWidth="1"/>
    <col min="12799" max="12799" width="17" customWidth="1"/>
    <col min="12800" max="12800" width="17.42578125" customWidth="1"/>
    <col min="12801" max="12801" width="18.42578125" customWidth="1"/>
    <col min="12802" max="12802" width="18" customWidth="1"/>
    <col min="12803" max="12803" width="18.140625" customWidth="1"/>
    <col min="12804" max="12804" width="12.85546875" customWidth="1"/>
    <col min="12805" max="12805" width="11.7109375" customWidth="1"/>
    <col min="13053" max="13053" width="6.28515625" customWidth="1"/>
    <col min="13054" max="13054" width="52.7109375" customWidth="1"/>
    <col min="13055" max="13055" width="17" customWidth="1"/>
    <col min="13056" max="13056" width="17.42578125" customWidth="1"/>
    <col min="13057" max="13057" width="18.42578125" customWidth="1"/>
    <col min="13058" max="13058" width="18" customWidth="1"/>
    <col min="13059" max="13059" width="18.140625" customWidth="1"/>
    <col min="13060" max="13060" width="12.85546875" customWidth="1"/>
    <col min="13061" max="13061" width="11.7109375" customWidth="1"/>
    <col min="13309" max="13309" width="6.28515625" customWidth="1"/>
    <col min="13310" max="13310" width="52.7109375" customWidth="1"/>
    <col min="13311" max="13311" width="17" customWidth="1"/>
    <col min="13312" max="13312" width="17.42578125" customWidth="1"/>
    <col min="13313" max="13313" width="18.42578125" customWidth="1"/>
    <col min="13314" max="13314" width="18" customWidth="1"/>
    <col min="13315" max="13315" width="18.140625" customWidth="1"/>
    <col min="13316" max="13316" width="12.85546875" customWidth="1"/>
    <col min="13317" max="13317" width="11.7109375" customWidth="1"/>
    <col min="13565" max="13565" width="6.28515625" customWidth="1"/>
    <col min="13566" max="13566" width="52.7109375" customWidth="1"/>
    <col min="13567" max="13567" width="17" customWidth="1"/>
    <col min="13568" max="13568" width="17.42578125" customWidth="1"/>
    <col min="13569" max="13569" width="18.42578125" customWidth="1"/>
    <col min="13570" max="13570" width="18" customWidth="1"/>
    <col min="13571" max="13571" width="18.140625" customWidth="1"/>
    <col min="13572" max="13572" width="12.85546875" customWidth="1"/>
    <col min="13573" max="13573" width="11.7109375" customWidth="1"/>
    <col min="13821" max="13821" width="6.28515625" customWidth="1"/>
    <col min="13822" max="13822" width="52.7109375" customWidth="1"/>
    <col min="13823" max="13823" width="17" customWidth="1"/>
    <col min="13824" max="13824" width="17.42578125" customWidth="1"/>
    <col min="13825" max="13825" width="18.42578125" customWidth="1"/>
    <col min="13826" max="13826" width="18" customWidth="1"/>
    <col min="13827" max="13827" width="18.140625" customWidth="1"/>
    <col min="13828" max="13828" width="12.85546875" customWidth="1"/>
    <col min="13829" max="13829" width="11.7109375" customWidth="1"/>
    <col min="14077" max="14077" width="6.28515625" customWidth="1"/>
    <col min="14078" max="14078" width="52.7109375" customWidth="1"/>
    <col min="14079" max="14079" width="17" customWidth="1"/>
    <col min="14080" max="14080" width="17.42578125" customWidth="1"/>
    <col min="14081" max="14081" width="18.42578125" customWidth="1"/>
    <col min="14082" max="14082" width="18" customWidth="1"/>
    <col min="14083" max="14083" width="18.140625" customWidth="1"/>
    <col min="14084" max="14084" width="12.85546875" customWidth="1"/>
    <col min="14085" max="14085" width="11.7109375" customWidth="1"/>
    <col min="14333" max="14333" width="6.28515625" customWidth="1"/>
    <col min="14334" max="14334" width="52.7109375" customWidth="1"/>
    <col min="14335" max="14335" width="17" customWidth="1"/>
    <col min="14336" max="14336" width="17.42578125" customWidth="1"/>
    <col min="14337" max="14337" width="18.42578125" customWidth="1"/>
    <col min="14338" max="14338" width="18" customWidth="1"/>
    <col min="14339" max="14339" width="18.140625" customWidth="1"/>
    <col min="14340" max="14340" width="12.85546875" customWidth="1"/>
    <col min="14341" max="14341" width="11.7109375" customWidth="1"/>
    <col min="14589" max="14589" width="6.28515625" customWidth="1"/>
    <col min="14590" max="14590" width="52.7109375" customWidth="1"/>
    <col min="14591" max="14591" width="17" customWidth="1"/>
    <col min="14592" max="14592" width="17.42578125" customWidth="1"/>
    <col min="14593" max="14593" width="18.42578125" customWidth="1"/>
    <col min="14594" max="14594" width="18" customWidth="1"/>
    <col min="14595" max="14595" width="18.140625" customWidth="1"/>
    <col min="14596" max="14596" width="12.85546875" customWidth="1"/>
    <col min="14597" max="14597" width="11.7109375" customWidth="1"/>
    <col min="14845" max="14845" width="6.28515625" customWidth="1"/>
    <col min="14846" max="14846" width="52.7109375" customWidth="1"/>
    <col min="14847" max="14847" width="17" customWidth="1"/>
    <col min="14848" max="14848" width="17.42578125" customWidth="1"/>
    <col min="14849" max="14849" width="18.42578125" customWidth="1"/>
    <col min="14850" max="14850" width="18" customWidth="1"/>
    <col min="14851" max="14851" width="18.140625" customWidth="1"/>
    <col min="14852" max="14852" width="12.85546875" customWidth="1"/>
    <col min="14853" max="14853" width="11.7109375" customWidth="1"/>
    <col min="15101" max="15101" width="6.28515625" customWidth="1"/>
    <col min="15102" max="15102" width="52.7109375" customWidth="1"/>
    <col min="15103" max="15103" width="17" customWidth="1"/>
    <col min="15104" max="15104" width="17.42578125" customWidth="1"/>
    <col min="15105" max="15105" width="18.42578125" customWidth="1"/>
    <col min="15106" max="15106" width="18" customWidth="1"/>
    <col min="15107" max="15107" width="18.140625" customWidth="1"/>
    <col min="15108" max="15108" width="12.85546875" customWidth="1"/>
    <col min="15109" max="15109" width="11.7109375" customWidth="1"/>
    <col min="15357" max="15357" width="6.28515625" customWidth="1"/>
    <col min="15358" max="15358" width="52.7109375" customWidth="1"/>
    <col min="15359" max="15359" width="17" customWidth="1"/>
    <col min="15360" max="15360" width="17.42578125" customWidth="1"/>
    <col min="15361" max="15361" width="18.42578125" customWidth="1"/>
    <col min="15362" max="15362" width="18" customWidth="1"/>
    <col min="15363" max="15363" width="18.140625" customWidth="1"/>
    <col min="15364" max="15364" width="12.85546875" customWidth="1"/>
    <col min="15365" max="15365" width="11.7109375" customWidth="1"/>
    <col min="15613" max="15613" width="6.28515625" customWidth="1"/>
    <col min="15614" max="15614" width="52.7109375" customWidth="1"/>
    <col min="15615" max="15615" width="17" customWidth="1"/>
    <col min="15616" max="15616" width="17.42578125" customWidth="1"/>
    <col min="15617" max="15617" width="18.42578125" customWidth="1"/>
    <col min="15618" max="15618" width="18" customWidth="1"/>
    <col min="15619" max="15619" width="18.140625" customWidth="1"/>
    <col min="15620" max="15620" width="12.85546875" customWidth="1"/>
    <col min="15621" max="15621" width="11.7109375" customWidth="1"/>
    <col min="15869" max="15869" width="6.28515625" customWidth="1"/>
    <col min="15870" max="15870" width="52.7109375" customWidth="1"/>
    <col min="15871" max="15871" width="17" customWidth="1"/>
    <col min="15872" max="15872" width="17.42578125" customWidth="1"/>
    <col min="15873" max="15873" width="18.42578125" customWidth="1"/>
    <col min="15874" max="15874" width="18" customWidth="1"/>
    <col min="15875" max="15875" width="18.140625" customWidth="1"/>
    <col min="15876" max="15876" width="12.85546875" customWidth="1"/>
    <col min="15877" max="15877" width="11.7109375" customWidth="1"/>
    <col min="16125" max="16125" width="6.28515625" customWidth="1"/>
    <col min="16126" max="16126" width="52.7109375" customWidth="1"/>
    <col min="16127" max="16127" width="17" customWidth="1"/>
    <col min="16128" max="16128" width="17.42578125" customWidth="1"/>
    <col min="16129" max="16129" width="18.42578125" customWidth="1"/>
    <col min="16130" max="16130" width="18" customWidth="1"/>
    <col min="16131" max="16131" width="18.140625" customWidth="1"/>
    <col min="16132" max="16132" width="12.85546875" customWidth="1"/>
    <col min="16133" max="16133" width="11.7109375" customWidth="1"/>
  </cols>
  <sheetData>
    <row r="1" spans="1:5" ht="47.25" x14ac:dyDescent="0.25">
      <c r="A1" s="40" t="s">
        <v>59</v>
      </c>
      <c r="B1" s="39">
        <f>B2+B3+B4+B5</f>
        <v>150000</v>
      </c>
      <c r="C1" s="39">
        <f>C2+C3+C4</f>
        <v>0</v>
      </c>
      <c r="D1" s="39">
        <f>D2+D3+D4</f>
        <v>0</v>
      </c>
      <c r="E1" s="35"/>
    </row>
    <row r="2" spans="1:5" ht="15.75" x14ac:dyDescent="0.25">
      <c r="A2" s="38" t="s">
        <v>5</v>
      </c>
      <c r="B2" s="36">
        <v>0</v>
      </c>
      <c r="C2" s="36">
        <v>0</v>
      </c>
      <c r="D2" s="36">
        <v>0</v>
      </c>
      <c r="E2" s="35"/>
    </row>
    <row r="3" spans="1:5" ht="15.75" x14ac:dyDescent="0.25">
      <c r="A3" s="36" t="s">
        <v>0</v>
      </c>
      <c r="B3" s="36">
        <v>0</v>
      </c>
      <c r="C3" s="36">
        <v>0</v>
      </c>
      <c r="D3" s="36">
        <v>0</v>
      </c>
      <c r="E3" s="35"/>
    </row>
    <row r="4" spans="1:5" ht="15.75" x14ac:dyDescent="0.25">
      <c r="A4" s="36" t="s">
        <v>1</v>
      </c>
      <c r="B4" s="36">
        <v>0</v>
      </c>
      <c r="C4" s="36">
        <v>0</v>
      </c>
      <c r="D4" s="36">
        <v>0</v>
      </c>
      <c r="E4" s="35"/>
    </row>
    <row r="5" spans="1:5" ht="15.75" x14ac:dyDescent="0.25">
      <c r="A5" s="38" t="s">
        <v>6</v>
      </c>
      <c r="B5" s="36">
        <v>150000</v>
      </c>
      <c r="C5" s="36">
        <v>150000</v>
      </c>
      <c r="D5" s="36">
        <v>150000</v>
      </c>
      <c r="E5" s="35"/>
    </row>
    <row r="6" spans="1:5" ht="63" x14ac:dyDescent="0.25">
      <c r="A6" s="41" t="s">
        <v>60</v>
      </c>
      <c r="B6" s="39">
        <f>B7+B8+B9+B10</f>
        <v>20730000</v>
      </c>
      <c r="C6" s="39">
        <f>C7+C8+C9+C10</f>
        <v>2357000</v>
      </c>
      <c r="D6" s="39">
        <f>D7+D8+D9+D10</f>
        <v>29730000</v>
      </c>
      <c r="E6" s="35"/>
    </row>
    <row r="7" spans="1:5" ht="15.75" x14ac:dyDescent="0.25">
      <c r="A7" s="38" t="s">
        <v>5</v>
      </c>
      <c r="B7" s="36">
        <f>Перечень!K118+Перечень!K208+Перечень!K214+Перечень!K258+Перечень!K324</f>
        <v>0</v>
      </c>
      <c r="C7" s="36">
        <f>Перечень!L118+Перечень!L208+Перечень!L214+Перечень!L258+Перечень!L324</f>
        <v>0</v>
      </c>
      <c r="D7" s="36">
        <f>Перечень!M118+Перечень!M208+Перечень!M214+Перечень!M258+Перечень!M324</f>
        <v>0</v>
      </c>
      <c r="E7" s="35"/>
    </row>
    <row r="8" spans="1:5" ht="15.75" x14ac:dyDescent="0.25">
      <c r="A8" s="36" t="s">
        <v>0</v>
      </c>
      <c r="B8" s="36">
        <f>Перечень!K119+Перечень!K209+Перечень!K215+Перечень!K259+Перечень!K325</f>
        <v>18230000</v>
      </c>
      <c r="C8" s="36">
        <f>Перечень!L119+Перечень!L209+Перечень!L215+Перечень!L259+Перечень!L325</f>
        <v>0</v>
      </c>
      <c r="D8" s="36">
        <f>Перечень!M119+Перечень!M209+Перечень!M215+Перечень!M259+Перечень!M325</f>
        <v>28230000</v>
      </c>
      <c r="E8" s="35"/>
    </row>
    <row r="9" spans="1:5" ht="15.75" x14ac:dyDescent="0.25">
      <c r="A9" s="36" t="s">
        <v>1</v>
      </c>
      <c r="B9" s="36">
        <f>Перечень!K120+Перечень!K210+Перечень!K216+Перечень!K260+Перечень!K326</f>
        <v>1000000</v>
      </c>
      <c r="C9" s="36">
        <f>Перечень!L120+Перечень!L210+Перечень!L216+Перечень!L260+Перечень!L326</f>
        <v>1000000</v>
      </c>
      <c r="D9" s="36">
        <f>Перечень!M120+Перечень!M210+Перечень!M216+Перечень!M260+Перечень!M326</f>
        <v>500000</v>
      </c>
      <c r="E9" s="35"/>
    </row>
    <row r="10" spans="1:5" ht="15.75" x14ac:dyDescent="0.25">
      <c r="A10" s="38" t="s">
        <v>6</v>
      </c>
      <c r="B10" s="36">
        <f>Перечень!K121+Перечень!K211+Перечень!K217+Перечень!K261+Перечень!K327</f>
        <v>1500000</v>
      </c>
      <c r="C10" s="36">
        <f>Перечень!L121+Перечень!L211+Перечень!L217+Перечень!L261+Перечень!L327</f>
        <v>1357000</v>
      </c>
      <c r="D10" s="36">
        <f>Перечень!M121+Перечень!M211+Перечень!M217+Перечень!M261+Перечень!M327</f>
        <v>1000000</v>
      </c>
      <c r="E10" s="35"/>
    </row>
    <row r="11" spans="1:5" ht="63" x14ac:dyDescent="0.25">
      <c r="A11" s="40" t="s">
        <v>61</v>
      </c>
      <c r="B11" s="42">
        <f>B15+B14+B13+B12</f>
        <v>0</v>
      </c>
      <c r="C11" s="42">
        <f>C15+C14+C13+C12</f>
        <v>0</v>
      </c>
      <c r="D11" s="42">
        <f>D15+D14+D13+D12</f>
        <v>23857000</v>
      </c>
    </row>
    <row r="12" spans="1:5" ht="15.75" x14ac:dyDescent="0.25">
      <c r="A12" s="43" t="s">
        <v>5</v>
      </c>
      <c r="B12" s="17">
        <f>Перечень!K264+Перечень!K270+Перечень!K276+Перечень!K306+Перечень!K312</f>
        <v>0</v>
      </c>
      <c r="C12" s="17">
        <f>Перечень!L264+Перечень!L270+Перечень!L276+Перечень!L306+Перечень!L312</f>
        <v>0</v>
      </c>
      <c r="D12" s="17">
        <f>Перечень!M264+Перечень!M270+Перечень!M276+Перечень!M306+Перечень!M312</f>
        <v>0</v>
      </c>
    </row>
    <row r="13" spans="1:5" ht="15.75" x14ac:dyDescent="0.25">
      <c r="A13" s="14" t="s">
        <v>0</v>
      </c>
      <c r="B13" s="17">
        <f>Перечень!K265+Перечень!K271+Перечень!K277+Перечень!K307+Перечень!K313</f>
        <v>0</v>
      </c>
      <c r="C13" s="17">
        <f>Перечень!L265+Перечень!L271+Перечень!L277+Перечень!L307+Перечень!L313</f>
        <v>0</v>
      </c>
      <c r="D13" s="17">
        <f>Перечень!M265+Перечень!M271+Перечень!M277+Перечень!M307+Перечень!M313</f>
        <v>20000000</v>
      </c>
    </row>
    <row r="14" spans="1:5" ht="15.75" x14ac:dyDescent="0.25">
      <c r="A14" s="14" t="s">
        <v>1</v>
      </c>
      <c r="B14" s="17">
        <f>Перечень!K266+Перечень!K272+Перечень!K278+Перечень!K308+Перечень!K314</f>
        <v>0</v>
      </c>
      <c r="C14" s="17">
        <f>Перечень!L266+Перечень!L272+Перечень!L278+Перечень!L308+Перечень!L314</f>
        <v>0</v>
      </c>
      <c r="D14" s="17">
        <f>Перечень!M266+Перечень!M272+Перечень!M278+Перечень!M308+Перечень!M314</f>
        <v>1500000</v>
      </c>
    </row>
    <row r="15" spans="1:5" ht="15.75" x14ac:dyDescent="0.25">
      <c r="A15" s="43" t="s">
        <v>6</v>
      </c>
      <c r="B15" s="17">
        <f>Перечень!K267+Перечень!K273+Перечень!K279+Перечень!K309+Перечень!K315</f>
        <v>0</v>
      </c>
      <c r="C15" s="17">
        <f>Перечень!L267+Перечень!L273+Перечень!L279+Перечень!L309+Перечень!L315</f>
        <v>0</v>
      </c>
      <c r="D15" s="17">
        <f>Перечень!M267+Перечень!M273+Перечень!M279+Перечень!M309+Перечень!M315</f>
        <v>2357000</v>
      </c>
    </row>
    <row r="16" spans="1:5" s="35" customFormat="1" ht="63" x14ac:dyDescent="0.25">
      <c r="A16" s="37" t="s">
        <v>62</v>
      </c>
      <c r="B16" s="44" t="e">
        <f>B20+B19+B18+B17</f>
        <v>#REF!</v>
      </c>
      <c r="C16" s="44" t="e">
        <f>C20+C19+C18+C17</f>
        <v>#REF!</v>
      </c>
      <c r="D16" s="44" t="e">
        <f>SUM(D18:D19)</f>
        <v>#REF!</v>
      </c>
      <c r="E16"/>
    </row>
    <row r="17" spans="1:5" s="35" customFormat="1" ht="15.75" x14ac:dyDescent="0.25">
      <c r="A17" s="43" t="s">
        <v>5</v>
      </c>
      <c r="B17" s="17" t="e">
        <f>Перечень!K22+Перечень!K28+Перечень!K34+Перечень!K46+Перечень!K112+Перечень!#REF!+Перечень!K366+Перечень!K372+Перечень!K378+Перечень!K402+Перечень!K408+Перечень!K414</f>
        <v>#REF!</v>
      </c>
      <c r="C17" s="17" t="e">
        <f>Перечень!L22+Перечень!L28+Перечень!L34+Перечень!L46+Перечень!L112+Перечень!#REF!+Перечень!L366+Перечень!L372+Перечень!L378+Перечень!L402+Перечень!L408+Перечень!L414</f>
        <v>#REF!</v>
      </c>
      <c r="D17" s="17" t="e">
        <f>Перечень!M22+Перечень!M28+Перечень!M34+Перечень!M46+Перечень!M112+Перечень!#REF!+Перечень!M366+Перечень!M372+Перечень!M378+Перечень!M402+Перечень!M408+Перечень!M414</f>
        <v>#REF!</v>
      </c>
      <c r="E17"/>
    </row>
    <row r="18" spans="1:5" s="35" customFormat="1" ht="15.75" x14ac:dyDescent="0.25">
      <c r="A18" s="14" t="s">
        <v>0</v>
      </c>
      <c r="B18" s="17" t="e">
        <f>Перечень!K23+Перечень!K29+Перечень!K35+Перечень!K47+Перечень!K113+Перечень!#REF!+Перечень!K367+Перечень!K373+Перечень!K379+Перечень!K403+Перечень!K409+Перечень!K415</f>
        <v>#REF!</v>
      </c>
      <c r="C18" s="17" t="e">
        <f>Перечень!L23+Перечень!L29+Перечень!L35+Перечень!L47+Перечень!L113+Перечень!#REF!+Перечень!L367+Перечень!L373+Перечень!L379+Перечень!L403+Перечень!L409+Перечень!L415</f>
        <v>#REF!</v>
      </c>
      <c r="D18" s="17" t="e">
        <f>Перечень!M23+Перечень!M29+Перечень!M35+Перечень!M47+Перечень!M113+Перечень!#REF!+Перечень!M367+Перечень!M373+Перечень!M379+Перечень!M403+Перечень!M409+Перечень!M415</f>
        <v>#REF!</v>
      </c>
      <c r="E18"/>
    </row>
    <row r="19" spans="1:5" s="35" customFormat="1" ht="15.75" x14ac:dyDescent="0.25">
      <c r="A19" s="14" t="s">
        <v>1</v>
      </c>
      <c r="B19" s="17" t="e">
        <f>Перечень!K24+Перечень!K30+Перечень!K36+Перечень!K48+Перечень!K114+Перечень!#REF!+Перечень!K368+Перечень!K374+Перечень!K380+Перечень!K404+Перечень!K410+Перечень!K416</f>
        <v>#REF!</v>
      </c>
      <c r="C19" s="17" t="e">
        <f>Перечень!L24+Перечень!L30+Перечень!L36+Перечень!L48+Перечень!L114+Перечень!#REF!+Перечень!L368+Перечень!L374+Перечень!L380+Перечень!L404+Перечень!L410+Перечень!L416</f>
        <v>#REF!</v>
      </c>
      <c r="D19" s="17" t="e">
        <f>Перечень!M24+Перечень!M30+Перечень!M36+Перечень!M48+Перечень!M114+Перечень!#REF!+Перечень!M368+Перечень!M374+Перечень!M380+Перечень!M404+Перечень!M410+Перечень!M416</f>
        <v>#REF!</v>
      </c>
      <c r="E19"/>
    </row>
    <row r="20" spans="1:5" s="35" customFormat="1" ht="15.75" x14ac:dyDescent="0.25">
      <c r="A20" s="43" t="s">
        <v>6</v>
      </c>
      <c r="B20" s="17" t="e">
        <f>Перечень!K25+Перечень!K31+Перечень!K37+Перечень!K49+Перечень!K115+Перечень!#REF!+Перечень!K369+Перечень!K375+Перечень!K381+Перечень!K405+Перечень!K411+Перечень!K417</f>
        <v>#REF!</v>
      </c>
      <c r="C20" s="17" t="e">
        <f>Перечень!L25+Перечень!L31+Перечень!L37+Перечень!L49+Перечень!L115+Перечень!#REF!+Перечень!L369+Перечень!L375+Перечень!L381+Перечень!L405+Перечень!L411+Перечень!L417</f>
        <v>#REF!</v>
      </c>
      <c r="D20" s="17" t="e">
        <f>Перечень!M25+Перечень!M31+Перечень!M37+Перечень!M49+Перечень!M115+Перечень!#REF!+Перечень!M369+Перечень!M375+Перечень!M381+Перечень!M405+Перечень!M411+Перечень!M417</f>
        <v>#REF!</v>
      </c>
      <c r="E20"/>
    </row>
    <row r="21" spans="1:5" s="35" customFormat="1" ht="47.25" x14ac:dyDescent="0.25">
      <c r="A21" s="37" t="s">
        <v>63</v>
      </c>
      <c r="B21" s="45">
        <f>SUM(B23:B24)</f>
        <v>10000000</v>
      </c>
      <c r="C21" s="45">
        <f>SUM(C23:C24)</f>
        <v>0</v>
      </c>
      <c r="D21" s="44">
        <f>D25+D24+D23+D22</f>
        <v>0</v>
      </c>
      <c r="E21"/>
    </row>
    <row r="22" spans="1:5" s="35" customFormat="1" ht="15.75" x14ac:dyDescent="0.25">
      <c r="A22" s="43" t="s">
        <v>5</v>
      </c>
      <c r="B22" s="31">
        <f>Перечень!K124</f>
        <v>0</v>
      </c>
      <c r="C22" s="31">
        <f>Перечень!L124</f>
        <v>0</v>
      </c>
      <c r="D22" s="31">
        <f>Перечень!M124</f>
        <v>0</v>
      </c>
      <c r="E22"/>
    </row>
    <row r="23" spans="1:5" s="35" customFormat="1" ht="15.75" x14ac:dyDescent="0.25">
      <c r="A23" s="14" t="s">
        <v>0</v>
      </c>
      <c r="B23" s="31">
        <f>Перечень!K125</f>
        <v>10000000</v>
      </c>
      <c r="C23" s="31">
        <f>Перечень!L125</f>
        <v>0</v>
      </c>
      <c r="D23" s="31">
        <f>Перечень!M125</f>
        <v>0</v>
      </c>
      <c r="E23"/>
    </row>
    <row r="24" spans="1:5" s="35" customFormat="1" ht="15.75" x14ac:dyDescent="0.25">
      <c r="A24" s="14" t="s">
        <v>1</v>
      </c>
      <c r="B24" s="31">
        <f>Перечень!K126</f>
        <v>0</v>
      </c>
      <c r="C24" s="31">
        <f>Перечень!L126</f>
        <v>0</v>
      </c>
      <c r="D24" s="31">
        <f>Перечень!M126</f>
        <v>0</v>
      </c>
      <c r="E24"/>
    </row>
    <row r="25" spans="1:5" s="35" customFormat="1" ht="15.75" x14ac:dyDescent="0.25">
      <c r="A25" s="43" t="s">
        <v>6</v>
      </c>
      <c r="B25" s="31">
        <f>Перечень!K127</f>
        <v>357000</v>
      </c>
      <c r="C25" s="31">
        <f>Перечень!L127</f>
        <v>0</v>
      </c>
      <c r="D25" s="31">
        <f>Перечень!M127</f>
        <v>0</v>
      </c>
      <c r="E25"/>
    </row>
    <row r="26" spans="1:5" s="35" customFormat="1" ht="63" x14ac:dyDescent="0.25">
      <c r="A26" s="37" t="s">
        <v>64</v>
      </c>
      <c r="B26" s="44" t="e">
        <f>B30+B29+B28+B27</f>
        <v>#REF!</v>
      </c>
      <c r="C26" s="44" t="e">
        <f>C30+C29+C28+C27</f>
        <v>#REF!</v>
      </c>
      <c r="D26" s="44" t="e">
        <f>D30+D29+D28+D27</f>
        <v>#REF!</v>
      </c>
      <c r="E26"/>
    </row>
    <row r="27" spans="1:5" s="35" customFormat="1" ht="15.75" x14ac:dyDescent="0.25">
      <c r="A27" s="43" t="s">
        <v>5</v>
      </c>
      <c r="B27" s="17" t="e">
        <f>Перечень!#REF!+Перечень!#REF!+Перечень!K196+Перечень!K318+Перечень!K426+Перечень!K432</f>
        <v>#REF!</v>
      </c>
      <c r="C27" s="17" t="e">
        <f>Перечень!#REF!+Перечень!#REF!+Перечень!L196+Перечень!L318+Перечень!L426+Перечень!L432</f>
        <v>#REF!</v>
      </c>
      <c r="D27" s="17" t="e">
        <f>Перечень!#REF!+Перечень!#REF!+Перечень!M196+Перечень!M318+Перечень!M426+Перечень!M432</f>
        <v>#REF!</v>
      </c>
      <c r="E27"/>
    </row>
    <row r="28" spans="1:5" s="35" customFormat="1" ht="15.75" x14ac:dyDescent="0.25">
      <c r="A28" s="14" t="s">
        <v>0</v>
      </c>
      <c r="B28" s="17" t="e">
        <f>Перечень!#REF!+Перечень!#REF!+Перечень!K197+Перечень!K319+Перечень!K427+Перечень!K433</f>
        <v>#REF!</v>
      </c>
      <c r="C28" s="17" t="e">
        <f>Перечень!#REF!+Перечень!#REF!+Перечень!L197+Перечень!L319+Перечень!L427+Перечень!L433</f>
        <v>#REF!</v>
      </c>
      <c r="D28" s="17" t="e">
        <f>Перечень!#REF!+Перечень!#REF!+Перечень!M197+Перечень!M319+Перечень!M427+Перечень!M433</f>
        <v>#REF!</v>
      </c>
      <c r="E28"/>
    </row>
    <row r="29" spans="1:5" s="35" customFormat="1" ht="15.75" x14ac:dyDescent="0.25">
      <c r="A29" s="14" t="s">
        <v>1</v>
      </c>
      <c r="B29" s="17" t="e">
        <f>Перечень!#REF!+Перечень!#REF!+Перечень!K198+Перечень!K320+Перечень!K428+Перечень!K434</f>
        <v>#REF!</v>
      </c>
      <c r="C29" s="17" t="e">
        <f>Перечень!#REF!+Перечень!#REF!+Перечень!L198+Перечень!L320+Перечень!L428+Перечень!L434</f>
        <v>#REF!</v>
      </c>
      <c r="D29" s="17" t="e">
        <f>Перечень!#REF!+Перечень!#REF!+Перечень!M198+Перечень!M320+Перечень!M428+Перечень!M434</f>
        <v>#REF!</v>
      </c>
      <c r="E29"/>
    </row>
    <row r="30" spans="1:5" s="35" customFormat="1" ht="15.75" x14ac:dyDescent="0.25">
      <c r="A30" s="43" t="s">
        <v>6</v>
      </c>
      <c r="B30" s="17" t="e">
        <f>Перечень!#REF!+Перечень!#REF!+Перечень!K199+Перечень!K321+Перечень!K429+Перечень!K435</f>
        <v>#REF!</v>
      </c>
      <c r="C30" s="17" t="e">
        <f>Перечень!#REF!+Перечень!#REF!+Перечень!L199+Перечень!L321+Перечень!L429+Перечень!L435</f>
        <v>#REF!</v>
      </c>
      <c r="D30" s="17" t="e">
        <f>Перечень!#REF!+Перечень!#REF!+Перечень!M199+Перечень!M321+Перечень!M429+Перечень!M435</f>
        <v>#REF!</v>
      </c>
      <c r="E30"/>
    </row>
    <row r="31" spans="1:5" s="35" customFormat="1" ht="47.25" x14ac:dyDescent="0.25">
      <c r="A31" s="37" t="s">
        <v>65</v>
      </c>
      <c r="B31" s="44">
        <f>SUM(B32:B35)</f>
        <v>0</v>
      </c>
      <c r="C31" s="44">
        <f>SUM(C32:C35)</f>
        <v>5500000</v>
      </c>
      <c r="D31" s="44">
        <f>SUM(D32:D35)</f>
        <v>0</v>
      </c>
      <c r="E31"/>
    </row>
    <row r="32" spans="1:5" s="35" customFormat="1" ht="15.75" x14ac:dyDescent="0.25">
      <c r="A32" s="43" t="s">
        <v>5</v>
      </c>
      <c r="B32" s="17">
        <f>Перечень!K40+Перечень!K202+Перечень!K384</f>
        <v>0</v>
      </c>
      <c r="C32" s="17">
        <f>Перечень!L40+Перечень!L202+Перечень!L384</f>
        <v>0</v>
      </c>
      <c r="D32" s="17">
        <f>Перечень!M40+Перечень!M202+Перечень!M384</f>
        <v>0</v>
      </c>
      <c r="E32"/>
    </row>
    <row r="33" spans="1:85" s="35" customFormat="1" ht="15.75" x14ac:dyDescent="0.25">
      <c r="A33" s="14" t="s">
        <v>0</v>
      </c>
      <c r="B33" s="17">
        <f>Перечень!K41+Перечень!K203+Перечень!K385</f>
        <v>0</v>
      </c>
      <c r="C33" s="17">
        <f>Перечень!L41+Перечень!L203+Перечень!L385</f>
        <v>5000000</v>
      </c>
      <c r="D33" s="17">
        <f>Перечень!M41+Перечень!M203+Перечень!M385</f>
        <v>0</v>
      </c>
      <c r="E33"/>
    </row>
    <row r="34" spans="1:85" s="35" customFormat="1" ht="15.75" x14ac:dyDescent="0.25">
      <c r="A34" s="14" t="s">
        <v>1</v>
      </c>
      <c r="B34" s="17">
        <f>Перечень!K42+Перечень!K204+Перечень!K386</f>
        <v>0</v>
      </c>
      <c r="C34" s="17">
        <f>Перечень!L42+Перечень!L204+Перечень!L386</f>
        <v>0</v>
      </c>
      <c r="D34" s="17">
        <f>Перечень!M42+Перечень!M204+Перечень!M386</f>
        <v>0</v>
      </c>
      <c r="E34"/>
    </row>
    <row r="35" spans="1:85" s="35" customFormat="1" ht="15.75" x14ac:dyDescent="0.25">
      <c r="A35" s="43" t="s">
        <v>6</v>
      </c>
      <c r="B35" s="17">
        <f>Перечень!K43+Перечень!K205+Перечень!K387</f>
        <v>0</v>
      </c>
      <c r="C35" s="17">
        <f>Перечень!L43+Перечень!L205+Перечень!L387</f>
        <v>500000</v>
      </c>
      <c r="D35" s="17">
        <f>Перечень!M43+Перечень!M205+Перечень!M387</f>
        <v>0</v>
      </c>
      <c r="E35"/>
    </row>
    <row r="36" spans="1:85" s="46" customFormat="1" x14ac:dyDescent="0.25">
      <c r="A36"/>
      <c r="B36"/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</row>
    <row r="37" spans="1:85" s="46" customFormat="1" x14ac:dyDescent="0.25">
      <c r="A37"/>
      <c r="B37"/>
      <c r="C37"/>
      <c r="D37"/>
      <c r="E37"/>
      <c r="F37"/>
      <c r="G37"/>
      <c r="H37"/>
      <c r="I37"/>
      <c r="J37"/>
      <c r="K37"/>
      <c r="L37"/>
      <c r="M37"/>
      <c r="N37"/>
      <c r="O37"/>
      <c r="P37"/>
      <c r="Q37"/>
      <c r="R37"/>
      <c r="S37"/>
      <c r="T37"/>
      <c r="U37"/>
      <c r="V37"/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</row>
    <row r="38" spans="1:85" s="46" customFormat="1" x14ac:dyDescent="0.25">
      <c r="A38"/>
      <c r="B38"/>
      <c r="C38"/>
      <c r="D38"/>
      <c r="E38"/>
      <c r="F38"/>
      <c r="G38"/>
      <c r="H38"/>
      <c r="I38"/>
      <c r="J38"/>
      <c r="K38"/>
      <c r="L38"/>
      <c r="M38"/>
      <c r="N38"/>
      <c r="O38"/>
      <c r="P38"/>
      <c r="Q38"/>
      <c r="R38"/>
      <c r="S38"/>
      <c r="T38"/>
      <c r="U38"/>
      <c r="V38"/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</row>
    <row r="39" spans="1:85" s="46" customFormat="1" ht="15.75" x14ac:dyDescent="0.25">
      <c r="A39"/>
      <c r="B39"/>
      <c r="C39" s="14"/>
      <c r="D39"/>
      <c r="E39"/>
      <c r="F39"/>
      <c r="G39"/>
      <c r="H39"/>
      <c r="I39"/>
      <c r="J39"/>
      <c r="K39"/>
      <c r="L39"/>
      <c r="M39"/>
      <c r="N39"/>
      <c r="O39"/>
      <c r="P39"/>
      <c r="Q39"/>
      <c r="R39"/>
      <c r="S39"/>
      <c r="T39"/>
      <c r="U39"/>
      <c r="V39"/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</row>
    <row r="81" ht="18" customHeight="1" x14ac:dyDescent="0.25"/>
    <row r="93" ht="145.5" customHeight="1" x14ac:dyDescent="0.25"/>
    <row r="99" ht="18" customHeight="1" x14ac:dyDescent="0.25"/>
    <row r="107" ht="21" customHeight="1" x14ac:dyDescent="0.25"/>
    <row r="137" ht="63" customHeight="1" x14ac:dyDescent="0.25"/>
  </sheetData>
  <pageMargins left="0.7" right="0.7" top="0.75" bottom="0.75" header="0.3" footer="0.3"/>
  <pageSetup paperSize="9" scale="1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Перечень</vt:lpstr>
      <vt:lpstr>Лист1</vt:lpstr>
      <vt:lpstr>к прилож 2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n.rezina</dc:creator>
  <cp:lastModifiedBy>Пользователь Windows</cp:lastModifiedBy>
  <cp:lastPrinted>2018-12-27T06:15:55Z</cp:lastPrinted>
  <dcterms:created xsi:type="dcterms:W3CDTF">2013-08-20T08:57:14Z</dcterms:created>
  <dcterms:modified xsi:type="dcterms:W3CDTF">2018-12-27T07:58:06Z</dcterms:modified>
</cp:coreProperties>
</file>