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60" windowHeight="6960"/>
  </bookViews>
  <sheets>
    <sheet name="Лист3" sheetId="3" r:id="rId1"/>
  </sheets>
  <calcPr calcId="152511"/>
</workbook>
</file>

<file path=xl/calcChain.xml><?xml version="1.0" encoding="utf-8"?>
<calcChain xmlns="http://schemas.openxmlformats.org/spreadsheetml/2006/main">
  <c r="C70" i="3" l="1"/>
  <c r="D26" i="3"/>
  <c r="C38" i="3"/>
  <c r="H39" i="3"/>
  <c r="G39" i="3"/>
  <c r="F39" i="3"/>
  <c r="E39" i="3"/>
  <c r="D39" i="3"/>
  <c r="H82" i="3"/>
  <c r="C82" i="3" s="1"/>
  <c r="G81" i="3"/>
  <c r="F81" i="3"/>
  <c r="D81" i="3"/>
  <c r="C84" i="3"/>
  <c r="C83" i="3"/>
  <c r="E81" i="3"/>
  <c r="C81" i="3" l="1"/>
  <c r="D40" i="3"/>
  <c r="C63" i="3" l="1"/>
  <c r="C64" i="3"/>
  <c r="C65" i="3"/>
  <c r="C62" i="3"/>
  <c r="C61" i="3" s="1"/>
  <c r="E61" i="3"/>
  <c r="F61" i="3"/>
  <c r="G61" i="3"/>
  <c r="H61" i="3"/>
  <c r="D61" i="3"/>
  <c r="H45" i="3" l="1"/>
  <c r="G45" i="3"/>
  <c r="F45" i="3"/>
  <c r="E45" i="3"/>
  <c r="D45" i="3"/>
  <c r="G44" i="3"/>
  <c r="C44" i="3"/>
  <c r="H43" i="3"/>
  <c r="H41" i="3" s="1"/>
  <c r="G43" i="3"/>
  <c r="G41" i="3" s="1"/>
  <c r="F43" i="3"/>
  <c r="E43" i="3"/>
  <c r="E41" i="3" s="1"/>
  <c r="D43" i="3"/>
  <c r="F41" i="3"/>
  <c r="D41" i="3"/>
  <c r="C45" i="3" l="1"/>
  <c r="C41" i="3"/>
  <c r="C43" i="3"/>
  <c r="D15" i="3"/>
  <c r="E98" i="3" l="1"/>
  <c r="C101" i="3" l="1"/>
  <c r="E38" i="3" l="1"/>
  <c r="E123" i="3" l="1"/>
  <c r="F123" i="3"/>
  <c r="G123" i="3"/>
  <c r="H123" i="3"/>
  <c r="E122" i="3"/>
  <c r="F122" i="3"/>
  <c r="G122" i="3"/>
  <c r="H122" i="3"/>
  <c r="E96" i="3"/>
  <c r="F96" i="3"/>
  <c r="G96" i="3"/>
  <c r="H96" i="3"/>
  <c r="E95" i="3"/>
  <c r="F95" i="3"/>
  <c r="G95" i="3"/>
  <c r="H95" i="3"/>
  <c r="H27" i="3"/>
  <c r="D27" i="3"/>
  <c r="E76" i="3"/>
  <c r="F27" i="3" l="1"/>
  <c r="C80" i="3"/>
  <c r="C79" i="3"/>
  <c r="H78" i="3"/>
  <c r="H76" i="3" s="1"/>
  <c r="G78" i="3"/>
  <c r="G76" i="3" s="1"/>
  <c r="F78" i="3"/>
  <c r="F76" i="3" s="1"/>
  <c r="D78" i="3"/>
  <c r="D76" i="3" s="1"/>
  <c r="C76" i="3" s="1"/>
  <c r="C78" i="3" l="1"/>
  <c r="E125" i="3"/>
  <c r="E34" i="3" l="1"/>
  <c r="F34" i="3"/>
  <c r="G34" i="3"/>
  <c r="H34" i="3"/>
  <c r="D34" i="3"/>
  <c r="E40" i="3"/>
  <c r="F40" i="3"/>
  <c r="G40" i="3"/>
  <c r="H40" i="3"/>
  <c r="D22" i="3"/>
  <c r="D10" i="3" s="1"/>
  <c r="C75" i="3"/>
  <c r="C40" i="3" s="1"/>
  <c r="F28" i="3" l="1"/>
  <c r="C34" i="3"/>
  <c r="H28" i="3"/>
  <c r="H22" i="3"/>
  <c r="H10" i="3" s="1"/>
  <c r="G22" i="3"/>
  <c r="G10" i="3" s="1"/>
  <c r="G36" i="3"/>
  <c r="G28" i="3"/>
  <c r="F22" i="3"/>
  <c r="F10" i="3" s="1"/>
  <c r="E22" i="3"/>
  <c r="E10" i="3" s="1"/>
  <c r="E36" i="3"/>
  <c r="E28" i="3"/>
  <c r="D28" i="3"/>
  <c r="E73" i="3"/>
  <c r="E71" i="3" s="1"/>
  <c r="F73" i="3"/>
  <c r="F71" i="3" s="1"/>
  <c r="G73" i="3"/>
  <c r="G71" i="3" s="1"/>
  <c r="H73" i="3"/>
  <c r="H71" i="3" s="1"/>
  <c r="D73" i="3"/>
  <c r="F68" i="3"/>
  <c r="F38" i="3" s="1"/>
  <c r="F36" i="3" s="1"/>
  <c r="G68" i="3"/>
  <c r="G38" i="3" s="1"/>
  <c r="H68" i="3"/>
  <c r="H38" i="3" s="1"/>
  <c r="H36" i="3" s="1"/>
  <c r="D71" i="3" l="1"/>
  <c r="D38" i="3"/>
  <c r="C28" i="3"/>
  <c r="E66" i="3" l="1"/>
  <c r="C145" i="3"/>
  <c r="D142" i="3" l="1"/>
  <c r="E142" i="3"/>
  <c r="F142" i="3"/>
  <c r="G142" i="3"/>
  <c r="H142" i="3"/>
  <c r="C143" i="3"/>
  <c r="E117" i="3" l="1"/>
  <c r="F117" i="3"/>
  <c r="G117" i="3"/>
  <c r="H117" i="3"/>
  <c r="E139" i="3"/>
  <c r="F139" i="3"/>
  <c r="F21" i="3" s="1"/>
  <c r="G139" i="3"/>
  <c r="H139" i="3"/>
  <c r="D123" i="3"/>
  <c r="D139" i="3"/>
  <c r="D36" i="3" l="1"/>
  <c r="F66" i="3"/>
  <c r="D66" i="3" l="1"/>
  <c r="C74" i="3" l="1"/>
  <c r="C39" i="3" s="1"/>
  <c r="C73" i="3"/>
  <c r="C71" i="3" l="1"/>
  <c r="A6" i="3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D137" i="3"/>
  <c r="E137" i="3"/>
  <c r="F137" i="3"/>
  <c r="G137" i="3"/>
  <c r="H137" i="3"/>
  <c r="D138" i="3"/>
  <c r="E138" i="3"/>
  <c r="F138" i="3"/>
  <c r="F136" i="3" s="1"/>
  <c r="G138" i="3"/>
  <c r="H138" i="3"/>
  <c r="D140" i="3"/>
  <c r="D136" i="3" s="1"/>
  <c r="E140" i="3"/>
  <c r="E136" i="3" s="1"/>
  <c r="F140" i="3"/>
  <c r="G140" i="3"/>
  <c r="H140" i="3"/>
  <c r="C146" i="3"/>
  <c r="C94" i="3"/>
  <c r="C97" i="3"/>
  <c r="C37" i="3"/>
  <c r="C22" i="3"/>
  <c r="C10" i="3"/>
  <c r="D46" i="3"/>
  <c r="E46" i="3"/>
  <c r="F46" i="3"/>
  <c r="G46" i="3"/>
  <c r="H46" i="3"/>
  <c r="D51" i="3"/>
  <c r="E51" i="3"/>
  <c r="F51" i="3"/>
  <c r="G51" i="3"/>
  <c r="C53" i="3"/>
  <c r="D56" i="3"/>
  <c r="E56" i="3"/>
  <c r="F56" i="3"/>
  <c r="G56" i="3"/>
  <c r="C68" i="3"/>
  <c r="D96" i="3"/>
  <c r="E21" i="3"/>
  <c r="G21" i="3"/>
  <c r="D98" i="3"/>
  <c r="F98" i="3"/>
  <c r="G98" i="3"/>
  <c r="D95" i="3"/>
  <c r="F103" i="3"/>
  <c r="D108" i="3"/>
  <c r="E108" i="3"/>
  <c r="F108" i="3"/>
  <c r="G108" i="3"/>
  <c r="C110" i="3"/>
  <c r="D130" i="3"/>
  <c r="E130" i="3"/>
  <c r="F130" i="3"/>
  <c r="G130" i="3"/>
  <c r="H130" i="3"/>
  <c r="C144" i="3"/>
  <c r="C142" i="3" s="1"/>
  <c r="A47" i="3" l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142" i="3" s="1"/>
  <c r="A143" i="3" s="1"/>
  <c r="A144" i="3" s="1"/>
  <c r="A145" i="3" s="1"/>
  <c r="A146" i="3" s="1"/>
  <c r="A41" i="3"/>
  <c r="A42" i="3" s="1"/>
  <c r="A43" i="3" s="1"/>
  <c r="A44" i="3" s="1"/>
  <c r="A45" i="3" s="1"/>
  <c r="D90" i="3"/>
  <c r="D21" i="3"/>
  <c r="D9" i="3" s="1"/>
  <c r="G90" i="3"/>
  <c r="F90" i="3"/>
  <c r="E90" i="3"/>
  <c r="C140" i="3"/>
  <c r="C138" i="3"/>
  <c r="F89" i="3"/>
  <c r="C137" i="3"/>
  <c r="H136" i="3"/>
  <c r="E89" i="3"/>
  <c r="E93" i="3"/>
  <c r="D89" i="3"/>
  <c r="D93" i="3"/>
  <c r="E103" i="3"/>
  <c r="D103" i="3"/>
  <c r="C132" i="3"/>
  <c r="C129" i="3"/>
  <c r="G125" i="3"/>
  <c r="H125" i="3"/>
  <c r="D125" i="3"/>
  <c r="F125" i="3"/>
  <c r="D122" i="3"/>
  <c r="D20" i="3" s="1"/>
  <c r="D117" i="3"/>
  <c r="C127" i="3"/>
  <c r="C128" i="3"/>
  <c r="E87" i="3" l="1"/>
  <c r="D87" i="3"/>
  <c r="F87" i="3"/>
  <c r="F116" i="3"/>
  <c r="F114" i="3" s="1"/>
  <c r="D116" i="3"/>
  <c r="D114" i="3" s="1"/>
  <c r="F93" i="3"/>
  <c r="C125" i="3"/>
  <c r="E120" i="3"/>
  <c r="E116" i="3"/>
  <c r="E114" i="3" s="1"/>
  <c r="D120" i="3"/>
  <c r="F120" i="3"/>
  <c r="C111" i="3"/>
  <c r="C108" i="3" s="1"/>
  <c r="C69" i="3"/>
  <c r="C59" i="3"/>
  <c r="C58" i="3"/>
  <c r="C49" i="3"/>
  <c r="C48" i="3"/>
  <c r="C54" i="3"/>
  <c r="C51" i="3" s="1"/>
  <c r="C133" i="3"/>
  <c r="C130" i="3" s="1"/>
  <c r="C106" i="3"/>
  <c r="C100" i="3"/>
  <c r="C98" i="3" s="1"/>
  <c r="D18" i="3"/>
  <c r="E32" i="3"/>
  <c r="E26" i="3" s="1"/>
  <c r="F32" i="3"/>
  <c r="G32" i="3"/>
  <c r="G26" i="3" s="1"/>
  <c r="H32" i="3"/>
  <c r="D32" i="3"/>
  <c r="G33" i="3"/>
  <c r="C7" i="3"/>
  <c r="G30" i="3" l="1"/>
  <c r="G27" i="3"/>
  <c r="E30" i="3"/>
  <c r="C33" i="3"/>
  <c r="E27" i="3"/>
  <c r="H30" i="3"/>
  <c r="H26" i="3"/>
  <c r="F26" i="3"/>
  <c r="C26" i="3" s="1"/>
  <c r="F30" i="3"/>
  <c r="E20" i="3"/>
  <c r="E18" i="3" s="1"/>
  <c r="D24" i="3"/>
  <c r="F20" i="3"/>
  <c r="F18" i="3" s="1"/>
  <c r="F14" i="3"/>
  <c r="C66" i="3"/>
  <c r="C46" i="3"/>
  <c r="G15" i="3"/>
  <c r="G9" i="3" s="1"/>
  <c r="F15" i="3"/>
  <c r="F9" i="3" s="1"/>
  <c r="E9" i="3"/>
  <c r="C56" i="3"/>
  <c r="D30" i="3"/>
  <c r="E14" i="3"/>
  <c r="D14" i="3"/>
  <c r="D8" i="3" s="1"/>
  <c r="C19" i="3"/>
  <c r="C30" i="3" l="1"/>
  <c r="F24" i="3"/>
  <c r="F8" i="3"/>
  <c r="F6" i="3" s="1"/>
  <c r="C27" i="3"/>
  <c r="E8" i="3"/>
  <c r="E24" i="3"/>
  <c r="F12" i="3"/>
  <c r="D6" i="3"/>
  <c r="D12" i="3"/>
  <c r="E12" i="3"/>
  <c r="H51" i="3"/>
  <c r="E6" i="3" l="1"/>
  <c r="H56" i="3"/>
  <c r="H24" i="3" l="1"/>
  <c r="G66" i="3"/>
  <c r="G116" i="3" l="1"/>
  <c r="G114" i="3" s="1"/>
  <c r="C122" i="3"/>
  <c r="C139" i="3" l="1"/>
  <c r="G136" i="3"/>
  <c r="C123" i="3"/>
  <c r="H116" i="3"/>
  <c r="H98" i="3"/>
  <c r="H21" i="3"/>
  <c r="C21" i="3" s="1"/>
  <c r="C32" i="3"/>
  <c r="H15" i="3"/>
  <c r="H14" i="3"/>
  <c r="G14" i="3"/>
  <c r="C15" i="3" l="1"/>
  <c r="H9" i="3"/>
  <c r="C9" i="3" s="1"/>
  <c r="H12" i="3"/>
  <c r="G103" i="3"/>
  <c r="C105" i="3"/>
  <c r="C103" i="3" s="1"/>
  <c r="C96" i="3"/>
  <c r="H90" i="3"/>
  <c r="C90" i="3" s="1"/>
  <c r="G12" i="3"/>
  <c r="C14" i="3"/>
  <c r="C116" i="3"/>
  <c r="H103" i="3"/>
  <c r="H120" i="3"/>
  <c r="G120" i="3"/>
  <c r="H66" i="3"/>
  <c r="C12" i="3" l="1"/>
  <c r="G89" i="3"/>
  <c r="G87" i="3" s="1"/>
  <c r="G93" i="3"/>
  <c r="C120" i="3"/>
  <c r="H114" i="3"/>
  <c r="C114" i="3" s="1"/>
  <c r="C117" i="3"/>
  <c r="C136" i="3"/>
  <c r="C36" i="3" l="1"/>
  <c r="G24" i="3"/>
  <c r="C24" i="3" s="1"/>
  <c r="G20" i="3"/>
  <c r="G18" i="3" l="1"/>
  <c r="G8" i="3"/>
  <c r="H108" i="3"/>
  <c r="G6" i="3" l="1"/>
  <c r="H20" i="3"/>
  <c r="H18" i="3" l="1"/>
  <c r="C18" i="3" s="1"/>
  <c r="H8" i="3"/>
  <c r="H89" i="3"/>
  <c r="C89" i="3" s="1"/>
  <c r="C95" i="3"/>
  <c r="C93" i="3" s="1"/>
  <c r="H93" i="3"/>
  <c r="H6" i="3" l="1"/>
  <c r="C8" i="3"/>
  <c r="H87" i="3"/>
  <c r="C87" i="3" s="1"/>
  <c r="C20" i="3"/>
  <c r="C6" i="3" l="1"/>
</calcChain>
</file>

<file path=xl/sharedStrings.xml><?xml version="1.0" encoding="utf-8"?>
<sst xmlns="http://schemas.openxmlformats.org/spreadsheetml/2006/main" count="213" uniqueCount="73">
  <si>
    <t>№ строки</t>
  </si>
  <si>
    <t>Наименование мероприятия/источник расходов на финансирование</t>
  </si>
  <si>
    <t>всего</t>
  </si>
  <si>
    <t>ВСЕГО ПО МУНИЦИПАЛЬНОЙ ПОДПРОГРАММЕ, В ТОМ ЧИСЛЕ</t>
  </si>
  <si>
    <t>федеральный бюджет</t>
  </si>
  <si>
    <t>областной  бюджет</t>
  </si>
  <si>
    <t>местный бюджет</t>
  </si>
  <si>
    <t>внебюджетные источники</t>
  </si>
  <si>
    <t>ВСЕГО ПО МУНИЦИПАЛЬНОЙ ПРОГРАММЕ, В ТОМ ЧИСЛЕ</t>
  </si>
  <si>
    <t xml:space="preserve">ВСЕГО ПО МУНИЦИПАЛЬНОЙ
ПОДПРОГРАММЕ, В ТОМ ЧИСЛЕ:   
</t>
  </si>
  <si>
    <t>областной бюджет</t>
  </si>
  <si>
    <t xml:space="preserve">местный бюджет           </t>
  </si>
  <si>
    <t xml:space="preserve">внебюджетные источники   </t>
  </si>
  <si>
    <t>-</t>
  </si>
  <si>
    <t xml:space="preserve">областной бюджет </t>
  </si>
  <si>
    <t>Подпрограмма 3. «Патриотическое воспитание граждан Ирбитского муниципального образования»</t>
  </si>
  <si>
    <t xml:space="preserve">областной  бюджет </t>
  </si>
  <si>
    <t>Подпрограмма 1. "Развитие физической культуры и спорта в Ирбитском муниципальном образовании"</t>
  </si>
  <si>
    <t>Подпрограмма 2. "Молодежь Ирбитского муниципального образования"</t>
  </si>
  <si>
    <t xml:space="preserve">местный бюджет </t>
  </si>
  <si>
    <t xml:space="preserve">местный бюджет   </t>
  </si>
  <si>
    <t>1.1.1.1.</t>
  </si>
  <si>
    <t>2.2.1.1.</t>
  </si>
  <si>
    <t>3.3.1.1.</t>
  </si>
  <si>
    <t>х</t>
  </si>
  <si>
    <t>Всего по направлению "Прочие нужды", в том числе:</t>
  </si>
  <si>
    <t>1.Капитальные вложения</t>
  </si>
  <si>
    <t>3.Прочие нужды</t>
  </si>
  <si>
    <t>3.Прочие  нужды</t>
  </si>
  <si>
    <t>Объем расходов на выполнение мероприятия за счет всех источников ресурсного обеспечения, рублей.</t>
  </si>
  <si>
    <t>4.4.1.1.</t>
  </si>
  <si>
    <t>2.2.1.2.</t>
  </si>
  <si>
    <t>1.1.1.2.</t>
  </si>
  <si>
    <t>1.1.1.3.</t>
  </si>
  <si>
    <t xml:space="preserve">1.1.2.2. </t>
  </si>
  <si>
    <t xml:space="preserve">Мероприятие 3. Проведение физкультурно-оздоровительных и спортивно-массовых  мероприятий </t>
  </si>
  <si>
    <t>Мероприятие 5. Мероприятия по поэтапному внедрению и реализации Всероссийского физкультурно-спортивного комплекса "Готов к труду и обороне" (ГТО)</t>
  </si>
  <si>
    <t>Мероприятие 4. Содержание и  ремонт спортивных обьектов</t>
  </si>
  <si>
    <t>Мероприятие 1. Строительство спортивных объектов</t>
  </si>
  <si>
    <t>Номер  целевых показателейна достижение которых направле-ны мероприя-тия</t>
  </si>
  <si>
    <t>1.1.1.4.</t>
  </si>
  <si>
    <t>1.1.1.5.</t>
  </si>
  <si>
    <t>1.1.1.6.</t>
  </si>
  <si>
    <t xml:space="preserve">1.1.2.1.        </t>
  </si>
  <si>
    <t>Приложение №2 к Муниципальной программе «Развитие физической культуры, спорта и молодежной политики Ирбитского муниципального образования до 2027 года»</t>
  </si>
  <si>
    <r>
      <t>ПЛАН МЕРОПРИЯТИЙ ПО ВЫПОЛНЕНИЮ МУНИЦИПАЛЬНОЙ ПРОГРАММЫ "РАЗВИТИЕ ФИЗИЧЕСКОЙ КУЛЬТУРЫ, СПОРТА И МОЛОДЕЖНОЙ ПОЛИТИКИ ИРБИТСКОГО МУНИЦИПАЛЬНОГО  ОБРАЗОВАНИЯ   ДО</t>
    </r>
    <r>
      <rPr>
        <sz val="12"/>
        <color theme="1"/>
        <rFont val="Times New Roman"/>
        <family val="1"/>
        <charset val="204"/>
      </rPr>
      <t xml:space="preserve"> 2027 </t>
    </r>
    <r>
      <rPr>
        <sz val="11"/>
        <color theme="1"/>
        <rFont val="Times New Roman"/>
        <family val="1"/>
        <charset val="204"/>
      </rPr>
      <t>ГОДА"</t>
    </r>
  </si>
  <si>
    <t>Всего по направлению  "Капитальные вложения"</t>
  </si>
  <si>
    <t>1. Капитальные вложения</t>
  </si>
  <si>
    <t>Всего по направлению   "Прочие нужды"</t>
  </si>
  <si>
    <t>3. Прочие нужды</t>
  </si>
  <si>
    <t>Мероприятие 9. Организация "Летней  молодежной биржи труда"</t>
  </si>
  <si>
    <t>Мероприятие 10. Приобретение оборудования и инвентаря для учреждений занимающихся патриотическим воспитанием и допризывной подготовкой молодежи к военной службе</t>
  </si>
  <si>
    <t>Мероприятие 12. Обеспечение  МКУ "Физкультурно-молодежный центр"</t>
  </si>
  <si>
    <t xml:space="preserve">1.1.2.1.    </t>
  </si>
  <si>
    <t>Подпрограмма 4. «Обеспечение реализации муниципальной программы «Развитие физической культуры, спорта и молодежной политики  Ирбитского МО  до 2027 года</t>
  </si>
  <si>
    <t>Мероприятие 6. Содержание и обеспечение деятельности учреждений спорта</t>
  </si>
  <si>
    <t>2.2.1.3.</t>
  </si>
  <si>
    <t>3.3.1.2.</t>
  </si>
  <si>
    <r>
      <t xml:space="preserve">местный бюджет </t>
    </r>
    <r>
      <rPr>
        <b/>
        <sz val="11"/>
        <rFont val="Times New Roman"/>
        <family val="1"/>
        <charset val="204"/>
      </rPr>
      <t xml:space="preserve"> (ФОК)</t>
    </r>
  </si>
  <si>
    <t>Мероприятие 11. Проведение мероприятий направленных на патриотическое воспитание граждан (учебно-спортивные игры, спартакиады, оплата путевок в военно-патриотические оздоровительные лагеря, участие в поисковых экспедициях)</t>
  </si>
  <si>
    <r>
      <t xml:space="preserve">местный бюджет                                   </t>
    </r>
    <r>
      <rPr>
        <sz val="9"/>
        <rFont val="Times New Roman"/>
        <family val="1"/>
        <charset val="204"/>
      </rPr>
      <t xml:space="preserve"> Упр.обр-600,0/ФМЦ-100,0</t>
    </r>
  </si>
  <si>
    <r>
      <t xml:space="preserve">местный бюджет </t>
    </r>
    <r>
      <rPr>
        <sz val="11"/>
        <color theme="1"/>
        <rFont val="Times New Roman"/>
        <family val="1"/>
        <charset val="204"/>
      </rPr>
      <t>Фоминская т/ад.</t>
    </r>
  </si>
  <si>
    <t>местный бюджет ОКС</t>
  </si>
  <si>
    <t>местный бюджет ФОК</t>
  </si>
  <si>
    <t>Мероприятие 13. Поддержка муниципальных учреждений спортивной направленности по адаптивной физической культуре и спорту</t>
  </si>
  <si>
    <t>местный бюджет       ФМЦ</t>
  </si>
  <si>
    <t>1.1.1.7.</t>
  </si>
  <si>
    <t>Мероприятие 8. Осуществление работы с молодежью (Развитие инфраструктуры молодежной политики,  развитие сети муниципальных учреждений по работе с молодежью, создание и обеспечение деятельности "коворкинг-центров")</t>
  </si>
  <si>
    <t>Мероприятие 2.Создание споривных площадок (оснащение спортивным обрудованием) для занятий уличной гимнастикой</t>
  </si>
  <si>
    <t>Мероприятие 7. Проведение мероприятий  по приоритетным направлениям работы с молодежью (в том числе реализация проекта "Молодежный сертификат")</t>
  </si>
  <si>
    <t xml:space="preserve">местный бюджет 2024 год  (ФМЦ-112,4 субсидия спортплощадка в с.Рудное) ФМЦ-100,0     </t>
  </si>
  <si>
    <t>Мероприятие 14. Подготовка и проведение спортивных, праздничных мероприятий посвященных 100 - летию  Ирбитского муниципального образования</t>
  </si>
  <si>
    <t xml:space="preserve">Мероприятие 1. Строительство спортивных объектов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</si>
</sst>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8"/>
      <name val="Calibri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theme="1"/>
      <name val="Viner Hand ITC"/>
      <family val="4"/>
    </font>
    <font>
      <sz val="10.5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122">
    <xf numFmtId="0" fontId="0" fillId="0" borderId="0" xfId="0"/>
    <xf numFmtId="0" fontId="0" fillId="0" borderId="0" xfId="0" applyBorder="1"/>
    <xf numFmtId="165" fontId="0" fillId="0" borderId="0" xfId="0" applyNumberFormat="1"/>
    <xf numFmtId="0" fontId="4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/>
    <xf numFmtId="4" fontId="5" fillId="0" borderId="3" xfId="0" applyNumberFormat="1" applyFont="1" applyBorder="1" applyAlignment="1">
      <alignment horizontal="left" wrapText="1"/>
    </xf>
    <xf numFmtId="4" fontId="4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wrapText="1"/>
    </xf>
    <xf numFmtId="4" fontId="6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right" vertical="top" wrapText="1"/>
    </xf>
    <xf numFmtId="4" fontId="4" fillId="0" borderId="2" xfId="0" applyNumberFormat="1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wrapText="1"/>
    </xf>
    <xf numFmtId="4" fontId="4" fillId="0" borderId="4" xfId="0" applyNumberFormat="1" applyFont="1" applyBorder="1" applyAlignment="1">
      <alignment horizontal="center"/>
    </xf>
    <xf numFmtId="4" fontId="0" fillId="0" borderId="0" xfId="0" applyNumberFormat="1"/>
    <xf numFmtId="4" fontId="5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/>
    <xf numFmtId="4" fontId="5" fillId="2" borderId="1" xfId="0" applyNumberFormat="1" applyFont="1" applyFill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center" wrapText="1"/>
    </xf>
    <xf numFmtId="4" fontId="5" fillId="0" borderId="3" xfId="0" applyNumberFormat="1" applyFont="1" applyBorder="1" applyAlignment="1"/>
    <xf numFmtId="4" fontId="5" fillId="0" borderId="4" xfId="0" applyNumberFormat="1" applyFont="1" applyBorder="1" applyAlignment="1"/>
    <xf numFmtId="4" fontId="5" fillId="0" borderId="3" xfId="0" applyNumberFormat="1" applyFont="1" applyBorder="1" applyAlignment="1">
      <alignment wrapText="1"/>
    </xf>
    <xf numFmtId="4" fontId="5" fillId="0" borderId="4" xfId="0" applyNumberFormat="1" applyFont="1" applyBorder="1" applyAlignment="1">
      <alignment wrapText="1"/>
    </xf>
    <xf numFmtId="4" fontId="4" fillId="0" borderId="4" xfId="0" applyNumberFormat="1" applyFont="1" applyBorder="1" applyAlignment="1">
      <alignment wrapText="1"/>
    </xf>
    <xf numFmtId="0" fontId="0" fillId="0" borderId="0" xfId="0" applyFont="1"/>
    <xf numFmtId="0" fontId="10" fillId="0" borderId="1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wrapText="1"/>
    </xf>
    <xf numFmtId="4" fontId="13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/>
    <xf numFmtId="165" fontId="12" fillId="0" borderId="1" xfId="0" applyNumberFormat="1" applyFont="1" applyBorder="1" applyAlignment="1">
      <alignment horizontal="center" vertical="center"/>
    </xf>
    <xf numFmtId="4" fontId="14" fillId="0" borderId="1" xfId="0" applyNumberFormat="1" applyFont="1" applyBorder="1" applyAlignment="1">
      <alignment horizontal="center" vertical="center"/>
    </xf>
    <xf numFmtId="4" fontId="12" fillId="0" borderId="1" xfId="0" applyNumberFormat="1" applyFont="1" applyBorder="1" applyAlignment="1">
      <alignment wrapText="1"/>
    </xf>
    <xf numFmtId="4" fontId="4" fillId="0" borderId="1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0" fontId="6" fillId="0" borderId="0" xfId="0" applyFont="1"/>
    <xf numFmtId="165" fontId="4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/>
    <xf numFmtId="4" fontId="5" fillId="0" borderId="1" xfId="0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 wrapText="1"/>
    </xf>
    <xf numFmtId="4" fontId="4" fillId="0" borderId="1" xfId="1" applyNumberFormat="1" applyFont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4" fontId="4" fillId="2" borderId="1" xfId="1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vertical="top" wrapText="1"/>
    </xf>
    <xf numFmtId="4" fontId="5" fillId="0" borderId="2" xfId="0" applyNumberFormat="1" applyFont="1" applyBorder="1" applyAlignment="1">
      <alignment horizontal="left" vertical="top" wrapText="1"/>
    </xf>
    <xf numFmtId="4" fontId="4" fillId="0" borderId="2" xfId="1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" fontId="4" fillId="0" borderId="8" xfId="0" applyNumberFormat="1" applyFont="1" applyFill="1" applyBorder="1" applyAlignment="1">
      <alignment horizontal="center" vertical="center"/>
    </xf>
    <xf numFmtId="0" fontId="6" fillId="0" borderId="1" xfId="0" applyFont="1" applyBorder="1"/>
    <xf numFmtId="0" fontId="6" fillId="0" borderId="0" xfId="0" applyFont="1" applyBorder="1"/>
    <xf numFmtId="0" fontId="6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/>
    </xf>
    <xf numFmtId="4" fontId="4" fillId="3" borderId="1" xfId="1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left" vertical="top" wrapText="1"/>
    </xf>
    <xf numFmtId="4" fontId="4" fillId="3" borderId="8" xfId="0" applyNumberFormat="1" applyFont="1" applyFill="1" applyBorder="1" applyAlignment="1">
      <alignment horizontal="center" vertical="center"/>
    </xf>
    <xf numFmtId="4" fontId="4" fillId="3" borderId="1" xfId="0" applyNumberFormat="1" applyFont="1" applyFill="1" applyBorder="1"/>
    <xf numFmtId="4" fontId="16" fillId="0" borderId="1" xfId="0" applyNumberFormat="1" applyFont="1" applyBorder="1" applyAlignment="1">
      <alignment horizontal="center"/>
    </xf>
    <xf numFmtId="0" fontId="0" fillId="2" borderId="0" xfId="0" applyFill="1"/>
    <xf numFmtId="0" fontId="8" fillId="2" borderId="0" xfId="0" applyFont="1" applyFill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4" fontId="13" fillId="2" borderId="1" xfId="0" applyNumberFormat="1" applyFont="1" applyFill="1" applyBorder="1" applyAlignment="1">
      <alignment horizontal="center" vertical="center"/>
    </xf>
    <xf numFmtId="4" fontId="14" fillId="2" borderId="1" xfId="0" applyNumberFormat="1" applyFont="1" applyFill="1" applyBorder="1" applyAlignment="1">
      <alignment horizontal="center" vertical="center"/>
    </xf>
    <xf numFmtId="4" fontId="5" fillId="2" borderId="5" xfId="0" applyNumberFormat="1" applyFont="1" applyFill="1" applyBorder="1" applyAlignment="1">
      <alignment horizontal="center" vertical="center"/>
    </xf>
    <xf numFmtId="4" fontId="5" fillId="2" borderId="5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/>
    </xf>
    <xf numFmtId="4" fontId="4" fillId="2" borderId="5" xfId="0" applyNumberFormat="1" applyFont="1" applyFill="1" applyBorder="1" applyAlignment="1">
      <alignment horizontal="center" vertical="center" wrapText="1"/>
    </xf>
    <xf numFmtId="4" fontId="4" fillId="2" borderId="2" xfId="1" applyNumberFormat="1" applyFont="1" applyFill="1" applyBorder="1" applyAlignment="1">
      <alignment horizontal="center" vertical="center" wrapText="1"/>
    </xf>
    <xf numFmtId="4" fontId="4" fillId="2" borderId="8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4" fontId="5" fillId="2" borderId="4" xfId="0" applyNumberFormat="1" applyFont="1" applyFill="1" applyBorder="1" applyAlignment="1">
      <alignment horizontal="center" vertical="center" wrapText="1"/>
    </xf>
    <xf numFmtId="4" fontId="17" fillId="3" borderId="1" xfId="0" applyNumberFormat="1" applyFont="1" applyFill="1" applyBorder="1" applyAlignment="1">
      <alignment vertical="top" wrapText="1"/>
    </xf>
    <xf numFmtId="0" fontId="7" fillId="3" borderId="1" xfId="0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vertical="center"/>
    </xf>
    <xf numFmtId="4" fontId="4" fillId="0" borderId="1" xfId="0" applyNumberFormat="1" applyFont="1" applyBorder="1" applyAlignment="1">
      <alignment horizontal="right" vertical="center"/>
    </xf>
    <xf numFmtId="4" fontId="12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left" wrapText="1"/>
    </xf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 vertical="center" wrapText="1"/>
    </xf>
    <xf numFmtId="0" fontId="7" fillId="0" borderId="6" xfId="0" applyFont="1" applyBorder="1" applyAlignment="1">
      <alignment horizontal="center" wrapText="1"/>
    </xf>
    <xf numFmtId="0" fontId="10" fillId="0" borderId="2" xfId="0" applyFont="1" applyBorder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4" fontId="12" fillId="0" borderId="3" xfId="0" applyNumberFormat="1" applyFont="1" applyBorder="1" applyAlignment="1">
      <alignment horizontal="center"/>
    </xf>
    <xf numFmtId="4" fontId="12" fillId="0" borderId="5" xfId="0" applyNumberFormat="1" applyFont="1" applyBorder="1" applyAlignment="1">
      <alignment horizontal="center"/>
    </xf>
    <xf numFmtId="4" fontId="12" fillId="0" borderId="4" xfId="0" applyNumberFormat="1" applyFont="1" applyBorder="1" applyAlignment="1">
      <alignment horizontal="center"/>
    </xf>
    <xf numFmtId="4" fontId="5" fillId="0" borderId="3" xfId="0" applyNumberFormat="1" applyFont="1" applyBorder="1" applyAlignment="1">
      <alignment horizontal="center"/>
    </xf>
    <xf numFmtId="4" fontId="5" fillId="0" borderId="5" xfId="0" applyNumberFormat="1" applyFont="1" applyBorder="1" applyAlignment="1">
      <alignment horizontal="center"/>
    </xf>
    <xf numFmtId="4" fontId="5" fillId="0" borderId="4" xfId="0" applyNumberFormat="1" applyFont="1" applyBorder="1" applyAlignment="1">
      <alignment horizontal="center"/>
    </xf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8"/>
  <sheetViews>
    <sheetView tabSelected="1" topLeftCell="A4" zoomScale="120" zoomScaleNormal="120" workbookViewId="0">
      <selection activeCell="D76" sqref="D76"/>
    </sheetView>
  </sheetViews>
  <sheetFormatPr defaultRowHeight="15" x14ac:dyDescent="0.25"/>
  <cols>
    <col min="1" max="1" width="6.140625" customWidth="1"/>
    <col min="2" max="2" width="32.85546875" customWidth="1"/>
    <col min="3" max="3" width="15.85546875" style="41" customWidth="1"/>
    <col min="4" max="4" width="15.7109375" style="41" customWidth="1"/>
    <col min="5" max="5" width="15.7109375" style="91" customWidth="1"/>
    <col min="6" max="6" width="16.140625" style="91" customWidth="1"/>
    <col min="7" max="8" width="15.28515625" style="41" customWidth="1"/>
    <col min="9" max="9" width="10.140625" customWidth="1"/>
    <col min="10" max="10" width="12.5703125" customWidth="1"/>
  </cols>
  <sheetData>
    <row r="1" spans="1:10" ht="70.5" customHeight="1" x14ac:dyDescent="0.25">
      <c r="A1" s="29"/>
      <c r="B1" s="29"/>
      <c r="C1" s="39"/>
      <c r="D1" s="40"/>
      <c r="E1" s="79"/>
      <c r="F1" s="100" t="s">
        <v>44</v>
      </c>
      <c r="G1" s="100"/>
      <c r="H1" s="100"/>
      <c r="I1" s="100"/>
    </row>
    <row r="2" spans="1:10" ht="39.75" customHeight="1" x14ac:dyDescent="0.25">
      <c r="A2" s="101" t="s">
        <v>45</v>
      </c>
      <c r="B2" s="101"/>
      <c r="C2" s="101"/>
      <c r="D2" s="101"/>
      <c r="E2" s="101"/>
      <c r="F2" s="101"/>
      <c r="G2" s="101"/>
      <c r="H2" s="101"/>
      <c r="I2" s="101"/>
    </row>
    <row r="3" spans="1:10" ht="46.5" customHeight="1" x14ac:dyDescent="0.25">
      <c r="A3" s="102" t="s">
        <v>0</v>
      </c>
      <c r="B3" s="104" t="s">
        <v>1</v>
      </c>
      <c r="C3" s="106" t="s">
        <v>29</v>
      </c>
      <c r="D3" s="107"/>
      <c r="E3" s="107"/>
      <c r="F3" s="107"/>
      <c r="G3" s="107"/>
      <c r="H3" s="108"/>
      <c r="I3" s="109" t="s">
        <v>39</v>
      </c>
    </row>
    <row r="4" spans="1:10" ht="82.5" customHeight="1" x14ac:dyDescent="0.25">
      <c r="A4" s="103"/>
      <c r="B4" s="105"/>
      <c r="C4" s="70" t="s">
        <v>2</v>
      </c>
      <c r="D4" s="30">
        <v>2023</v>
      </c>
      <c r="E4" s="80">
        <v>2024</v>
      </c>
      <c r="F4" s="80">
        <v>2025</v>
      </c>
      <c r="G4" s="30">
        <v>2026</v>
      </c>
      <c r="H4" s="30">
        <v>2027</v>
      </c>
      <c r="I4" s="109"/>
    </row>
    <row r="5" spans="1:10" x14ac:dyDescent="0.25">
      <c r="A5" s="4">
        <v>1</v>
      </c>
      <c r="B5" s="4">
        <v>2</v>
      </c>
      <c r="C5" s="4">
        <v>3</v>
      </c>
      <c r="D5" s="4">
        <v>4</v>
      </c>
      <c r="E5" s="81"/>
      <c r="F5" s="81"/>
      <c r="G5" s="4">
        <v>8</v>
      </c>
      <c r="H5" s="4">
        <v>9</v>
      </c>
      <c r="I5" s="4">
        <v>10</v>
      </c>
    </row>
    <row r="6" spans="1:10" ht="34.5" customHeight="1" x14ac:dyDescent="0.25">
      <c r="A6" s="4">
        <f>1</f>
        <v>1</v>
      </c>
      <c r="B6" s="31" t="s">
        <v>8</v>
      </c>
      <c r="C6" s="32">
        <f>C8+C9+C10</f>
        <v>513853710.88</v>
      </c>
      <c r="D6" s="32">
        <f>D7+D8+D9+D10</f>
        <v>111853511.05</v>
      </c>
      <c r="E6" s="82">
        <f>E7+E8+E9+E10</f>
        <v>111269899.83</v>
      </c>
      <c r="F6" s="82">
        <f t="shared" ref="F6:H6" si="0">F7+F8+F9+F10</f>
        <v>96910100</v>
      </c>
      <c r="G6" s="32">
        <f t="shared" si="0"/>
        <v>96910100</v>
      </c>
      <c r="H6" s="32">
        <f t="shared" si="0"/>
        <v>96910100</v>
      </c>
      <c r="I6" s="33" t="s">
        <v>24</v>
      </c>
      <c r="J6" s="19"/>
    </row>
    <row r="7" spans="1:10" x14ac:dyDescent="0.25">
      <c r="A7" s="4">
        <f>A6+1</f>
        <v>2</v>
      </c>
      <c r="B7" s="34" t="s">
        <v>4</v>
      </c>
      <c r="C7" s="35">
        <f t="shared" ref="C7" si="1">D7+E7+F7+G7+H7</f>
        <v>0</v>
      </c>
      <c r="D7" s="32">
        <v>0</v>
      </c>
      <c r="E7" s="82">
        <v>0</v>
      </c>
      <c r="F7" s="82">
        <v>0</v>
      </c>
      <c r="G7" s="32">
        <v>0</v>
      </c>
      <c r="H7" s="32">
        <v>0</v>
      </c>
      <c r="I7" s="33"/>
    </row>
    <row r="8" spans="1:10" ht="16.5" customHeight="1" x14ac:dyDescent="0.25">
      <c r="A8" s="4">
        <f t="shared" ref="A8:A69" si="2">A7+1</f>
        <v>3</v>
      </c>
      <c r="B8" s="34" t="s">
        <v>5</v>
      </c>
      <c r="C8" s="97">
        <f>D8+E8+F8+G8+H8</f>
        <v>1027900</v>
      </c>
      <c r="D8" s="32">
        <f>D14+D20</f>
        <v>382200</v>
      </c>
      <c r="E8" s="82">
        <f t="shared" ref="E8:H8" si="3">E14+E20</f>
        <v>645700</v>
      </c>
      <c r="F8" s="82">
        <f t="shared" si="3"/>
        <v>0</v>
      </c>
      <c r="G8" s="32">
        <f t="shared" si="3"/>
        <v>0</v>
      </c>
      <c r="H8" s="32">
        <f t="shared" si="3"/>
        <v>0</v>
      </c>
      <c r="I8" s="33" t="s">
        <v>24</v>
      </c>
    </row>
    <row r="9" spans="1:10" ht="19.5" customHeight="1" x14ac:dyDescent="0.25">
      <c r="A9" s="4">
        <f t="shared" si="2"/>
        <v>4</v>
      </c>
      <c r="B9" s="34" t="s">
        <v>6</v>
      </c>
      <c r="C9" s="97">
        <f>D9+E9+F9+G9+H9</f>
        <v>469753867.88</v>
      </c>
      <c r="D9" s="32">
        <f>D15+D21</f>
        <v>101653311.05</v>
      </c>
      <c r="E9" s="82">
        <f t="shared" ref="E9:H9" si="4">E15+E21</f>
        <v>101370256.83</v>
      </c>
      <c r="F9" s="82">
        <f t="shared" si="4"/>
        <v>88910100</v>
      </c>
      <c r="G9" s="32">
        <f t="shared" si="4"/>
        <v>88910100</v>
      </c>
      <c r="H9" s="32">
        <f t="shared" si="4"/>
        <v>88910100</v>
      </c>
      <c r="I9" s="33" t="s">
        <v>24</v>
      </c>
    </row>
    <row r="10" spans="1:10" ht="15.75" customHeight="1" x14ac:dyDescent="0.25">
      <c r="A10" s="4">
        <f t="shared" si="2"/>
        <v>5</v>
      </c>
      <c r="B10" s="34" t="s">
        <v>7</v>
      </c>
      <c r="C10" s="97">
        <f>D10+E10+F10+G10+H10</f>
        <v>43071943</v>
      </c>
      <c r="D10" s="32">
        <f>D22</f>
        <v>9818000</v>
      </c>
      <c r="E10" s="82">
        <f t="shared" ref="E10:H10" si="5">E22</f>
        <v>9253943</v>
      </c>
      <c r="F10" s="82">
        <f t="shared" si="5"/>
        <v>8000000</v>
      </c>
      <c r="G10" s="32">
        <f t="shared" si="5"/>
        <v>8000000</v>
      </c>
      <c r="H10" s="32">
        <f t="shared" si="5"/>
        <v>8000000</v>
      </c>
      <c r="I10" s="33"/>
    </row>
    <row r="11" spans="1:10" ht="15.75" customHeight="1" x14ac:dyDescent="0.25">
      <c r="A11" s="4">
        <f t="shared" si="2"/>
        <v>6</v>
      </c>
      <c r="B11" s="116" t="s">
        <v>47</v>
      </c>
      <c r="C11" s="117"/>
      <c r="D11" s="117"/>
      <c r="E11" s="117"/>
      <c r="F11" s="117"/>
      <c r="G11" s="117"/>
      <c r="H11" s="118"/>
      <c r="I11" s="33"/>
    </row>
    <row r="12" spans="1:10" ht="29.25" customHeight="1" x14ac:dyDescent="0.25">
      <c r="A12" s="4">
        <f t="shared" si="2"/>
        <v>7</v>
      </c>
      <c r="B12" s="37" t="s">
        <v>46</v>
      </c>
      <c r="C12" s="36">
        <f t="shared" ref="C12:G12" si="6">C14+C15</f>
        <v>61270757.629999995</v>
      </c>
      <c r="D12" s="36">
        <f t="shared" si="6"/>
        <v>36291489.799999997</v>
      </c>
      <c r="E12" s="83">
        <f t="shared" si="6"/>
        <v>24979267.829999998</v>
      </c>
      <c r="F12" s="83">
        <f t="shared" si="6"/>
        <v>0</v>
      </c>
      <c r="G12" s="36">
        <f t="shared" si="6"/>
        <v>0</v>
      </c>
      <c r="H12" s="36">
        <f>H14+H15</f>
        <v>0</v>
      </c>
      <c r="I12" s="33"/>
    </row>
    <row r="13" spans="1:10" x14ac:dyDescent="0.25">
      <c r="A13" s="4">
        <f t="shared" si="2"/>
        <v>8</v>
      </c>
      <c r="B13" s="34" t="s">
        <v>4</v>
      </c>
      <c r="C13" s="35"/>
      <c r="D13" s="36"/>
      <c r="E13" s="83"/>
      <c r="F13" s="83"/>
      <c r="G13" s="36"/>
      <c r="H13" s="36"/>
      <c r="I13" s="33"/>
    </row>
    <row r="14" spans="1:10" x14ac:dyDescent="0.25">
      <c r="A14" s="4">
        <f t="shared" si="2"/>
        <v>9</v>
      </c>
      <c r="B14" s="7" t="s">
        <v>5</v>
      </c>
      <c r="C14" s="44">
        <f>D14+E14+F14+G14+H14</f>
        <v>0</v>
      </c>
      <c r="D14" s="45">
        <f t="shared" ref="D14:H15" si="7">D32</f>
        <v>0</v>
      </c>
      <c r="E14" s="69">
        <f t="shared" si="7"/>
        <v>0</v>
      </c>
      <c r="F14" s="69">
        <f t="shared" si="7"/>
        <v>0</v>
      </c>
      <c r="G14" s="45">
        <f t="shared" si="7"/>
        <v>0</v>
      </c>
      <c r="H14" s="45">
        <f t="shared" si="7"/>
        <v>0</v>
      </c>
      <c r="I14" s="6"/>
    </row>
    <row r="15" spans="1:10" x14ac:dyDescent="0.25">
      <c r="A15" s="4">
        <f t="shared" si="2"/>
        <v>10</v>
      </c>
      <c r="B15" s="7" t="s">
        <v>6</v>
      </c>
      <c r="C15" s="6">
        <f>D15+E15+F15+G15+H15</f>
        <v>61270757.629999995</v>
      </c>
      <c r="D15" s="69">
        <f>D33</f>
        <v>36291489.799999997</v>
      </c>
      <c r="E15" s="69">
        <v>24979267.829999998</v>
      </c>
      <c r="F15" s="69">
        <f t="shared" si="7"/>
        <v>0</v>
      </c>
      <c r="G15" s="45">
        <f t="shared" si="7"/>
        <v>0</v>
      </c>
      <c r="H15" s="45">
        <f t="shared" si="7"/>
        <v>0</v>
      </c>
      <c r="I15" s="6"/>
    </row>
    <row r="16" spans="1:10" ht="13.5" customHeight="1" x14ac:dyDescent="0.25">
      <c r="A16" s="4">
        <f t="shared" si="2"/>
        <v>11</v>
      </c>
      <c r="B16" s="7" t="s">
        <v>7</v>
      </c>
      <c r="C16" s="6" t="s">
        <v>13</v>
      </c>
      <c r="D16" s="45"/>
      <c r="E16" s="69"/>
      <c r="F16" s="69"/>
      <c r="G16" s="45"/>
      <c r="H16" s="45"/>
      <c r="I16" s="6"/>
    </row>
    <row r="17" spans="1:10" ht="13.5" customHeight="1" x14ac:dyDescent="0.25">
      <c r="A17" s="4">
        <f t="shared" si="2"/>
        <v>12</v>
      </c>
      <c r="B17" s="119" t="s">
        <v>49</v>
      </c>
      <c r="C17" s="120"/>
      <c r="D17" s="120"/>
      <c r="E17" s="120"/>
      <c r="F17" s="120"/>
      <c r="G17" s="120"/>
      <c r="H17" s="121"/>
      <c r="I17" s="46"/>
    </row>
    <row r="18" spans="1:10" ht="27.75" customHeight="1" x14ac:dyDescent="0.25">
      <c r="A18" s="4">
        <f t="shared" si="2"/>
        <v>13</v>
      </c>
      <c r="B18" s="8" t="s">
        <v>48</v>
      </c>
      <c r="C18" s="6">
        <f>D18+E18+F18+G18+H18</f>
        <v>452582953.25</v>
      </c>
      <c r="D18" s="6">
        <f>D20+D21+D22</f>
        <v>75562021.25</v>
      </c>
      <c r="E18" s="42">
        <f t="shared" ref="E18:H18" si="8">E20+E21+E22</f>
        <v>86290632</v>
      </c>
      <c r="F18" s="42">
        <f t="shared" si="8"/>
        <v>96910100</v>
      </c>
      <c r="G18" s="6">
        <f t="shared" si="8"/>
        <v>96910100</v>
      </c>
      <c r="H18" s="6">
        <f t="shared" si="8"/>
        <v>96910100</v>
      </c>
      <c r="I18" s="18" t="s">
        <v>24</v>
      </c>
    </row>
    <row r="19" spans="1:10" x14ac:dyDescent="0.25">
      <c r="A19" s="4">
        <f t="shared" si="2"/>
        <v>14</v>
      </c>
      <c r="B19" s="7" t="s">
        <v>4</v>
      </c>
      <c r="C19" s="6">
        <f t="shared" ref="C19:C20" si="9">D19+E19+F19+G19+H19</f>
        <v>0</v>
      </c>
      <c r="D19" s="6">
        <v>0</v>
      </c>
      <c r="E19" s="42">
        <v>0</v>
      </c>
      <c r="F19" s="42">
        <v>0</v>
      </c>
      <c r="G19" s="6">
        <v>0</v>
      </c>
      <c r="H19" s="6">
        <v>0</v>
      </c>
      <c r="I19" s="6"/>
    </row>
    <row r="20" spans="1:10" x14ac:dyDescent="0.25">
      <c r="A20" s="4">
        <f t="shared" si="2"/>
        <v>15</v>
      </c>
      <c r="B20" s="7" t="s">
        <v>5</v>
      </c>
      <c r="C20" s="6">
        <f t="shared" si="9"/>
        <v>1027900</v>
      </c>
      <c r="D20" s="42">
        <f t="shared" ref="D20:H21" si="10">D38+D95+D122+D138</f>
        <v>382200</v>
      </c>
      <c r="E20" s="42">
        <f t="shared" si="10"/>
        <v>645700</v>
      </c>
      <c r="F20" s="42">
        <f t="shared" si="10"/>
        <v>0</v>
      </c>
      <c r="G20" s="6">
        <f t="shared" si="10"/>
        <v>0</v>
      </c>
      <c r="H20" s="6">
        <f t="shared" si="10"/>
        <v>0</v>
      </c>
      <c r="I20" s="6" t="s">
        <v>24</v>
      </c>
    </row>
    <row r="21" spans="1:10" x14ac:dyDescent="0.25">
      <c r="A21" s="4">
        <f t="shared" si="2"/>
        <v>16</v>
      </c>
      <c r="B21" s="7" t="s">
        <v>6</v>
      </c>
      <c r="C21" s="6">
        <f>D21+E21+F21+G21+H21</f>
        <v>408483110.25</v>
      </c>
      <c r="D21" s="42">
        <f t="shared" si="10"/>
        <v>65361821.25</v>
      </c>
      <c r="E21" s="42">
        <f t="shared" si="10"/>
        <v>76390989</v>
      </c>
      <c r="F21" s="42">
        <f t="shared" si="10"/>
        <v>88910100</v>
      </c>
      <c r="G21" s="42">
        <f t="shared" si="10"/>
        <v>88910100</v>
      </c>
      <c r="H21" s="42">
        <f t="shared" si="10"/>
        <v>88910100</v>
      </c>
      <c r="I21" s="6" t="s">
        <v>24</v>
      </c>
    </row>
    <row r="22" spans="1:10" ht="14.25" customHeight="1" x14ac:dyDescent="0.25">
      <c r="A22" s="4">
        <f t="shared" si="2"/>
        <v>17</v>
      </c>
      <c r="B22" s="7" t="s">
        <v>7</v>
      </c>
      <c r="C22" s="6">
        <f>D22+E22+F22+G22+H22</f>
        <v>43071943</v>
      </c>
      <c r="D22" s="6">
        <f>D40</f>
        <v>9818000</v>
      </c>
      <c r="E22" s="42">
        <f t="shared" ref="E22:H22" si="11">E40</f>
        <v>9253943</v>
      </c>
      <c r="F22" s="42">
        <f t="shared" si="11"/>
        <v>8000000</v>
      </c>
      <c r="G22" s="6">
        <f t="shared" si="11"/>
        <v>8000000</v>
      </c>
      <c r="H22" s="6">
        <f t="shared" si="11"/>
        <v>8000000</v>
      </c>
      <c r="I22" s="6"/>
    </row>
    <row r="23" spans="1:10" ht="15" customHeight="1" x14ac:dyDescent="0.25">
      <c r="A23" s="4">
        <f t="shared" si="2"/>
        <v>18</v>
      </c>
      <c r="B23" s="119" t="s">
        <v>17</v>
      </c>
      <c r="C23" s="120"/>
      <c r="D23" s="120"/>
      <c r="E23" s="120"/>
      <c r="F23" s="120"/>
      <c r="G23" s="120"/>
      <c r="H23" s="120"/>
      <c r="I23" s="121"/>
    </row>
    <row r="24" spans="1:10" ht="47.25" customHeight="1" x14ac:dyDescent="0.25">
      <c r="A24" s="4">
        <f t="shared" si="2"/>
        <v>19</v>
      </c>
      <c r="B24" s="5" t="s">
        <v>3</v>
      </c>
      <c r="C24" s="6">
        <f>D24+E24+F24+G24+H24</f>
        <v>461877821.88</v>
      </c>
      <c r="D24" s="6">
        <f t="shared" ref="D24:H24" si="12">D26+D27+D28</f>
        <v>102315611.05</v>
      </c>
      <c r="E24" s="42">
        <f t="shared" si="12"/>
        <v>100647810.83</v>
      </c>
      <c r="F24" s="42">
        <f t="shared" si="12"/>
        <v>86304800</v>
      </c>
      <c r="G24" s="6">
        <f t="shared" si="12"/>
        <v>86304800</v>
      </c>
      <c r="H24" s="6">
        <f t="shared" si="12"/>
        <v>86304800</v>
      </c>
      <c r="I24" s="9"/>
    </row>
    <row r="25" spans="1:10" x14ac:dyDescent="0.25">
      <c r="A25" s="4">
        <f t="shared" si="2"/>
        <v>20</v>
      </c>
      <c r="B25" s="7" t="s">
        <v>4</v>
      </c>
      <c r="C25" s="6" t="s">
        <v>13</v>
      </c>
      <c r="D25" s="6"/>
      <c r="E25" s="42"/>
      <c r="F25" s="42"/>
      <c r="G25" s="6"/>
      <c r="H25" s="6"/>
      <c r="I25" s="9"/>
    </row>
    <row r="26" spans="1:10" x14ac:dyDescent="0.25">
      <c r="A26" s="4">
        <f t="shared" si="2"/>
        <v>21</v>
      </c>
      <c r="B26" s="7" t="s">
        <v>5</v>
      </c>
      <c r="C26" s="6">
        <f>D26+E26+F26+G26+H26</f>
        <v>658500</v>
      </c>
      <c r="D26" s="42">
        <f>D32+D38+D43+D48+D53+D63+D68+D73+D78+D83</f>
        <v>244800</v>
      </c>
      <c r="E26" s="42">
        <f t="shared" ref="E26:H26" si="13">E32+E38</f>
        <v>413700</v>
      </c>
      <c r="F26" s="42">
        <f t="shared" si="13"/>
        <v>0</v>
      </c>
      <c r="G26" s="42">
        <f t="shared" si="13"/>
        <v>0</v>
      </c>
      <c r="H26" s="42">
        <f t="shared" si="13"/>
        <v>0</v>
      </c>
      <c r="I26" s="9"/>
    </row>
    <row r="27" spans="1:10" x14ac:dyDescent="0.25">
      <c r="A27" s="4">
        <f t="shared" si="2"/>
        <v>22</v>
      </c>
      <c r="B27" s="7" t="s">
        <v>6</v>
      </c>
      <c r="C27" s="6">
        <f>D27+E27+F27+G27+H27</f>
        <v>418147378.88</v>
      </c>
      <c r="D27" s="42">
        <f>D33+D39</f>
        <v>92252811.049999997</v>
      </c>
      <c r="E27" s="42">
        <f t="shared" ref="E27:H27" si="14">E33+E39</f>
        <v>90980167.829999998</v>
      </c>
      <c r="F27" s="42">
        <f t="shared" si="14"/>
        <v>78304800</v>
      </c>
      <c r="G27" s="42">
        <f t="shared" si="14"/>
        <v>78304800</v>
      </c>
      <c r="H27" s="42">
        <f t="shared" si="14"/>
        <v>78304800</v>
      </c>
      <c r="I27" s="9"/>
    </row>
    <row r="28" spans="1:10" x14ac:dyDescent="0.25">
      <c r="A28" s="4">
        <f t="shared" si="2"/>
        <v>23</v>
      </c>
      <c r="B28" s="7" t="s">
        <v>7</v>
      </c>
      <c r="C28" s="6">
        <f>D28+E28+F28+G28+H28</f>
        <v>43071943</v>
      </c>
      <c r="D28" s="6">
        <f>D34+D40</f>
        <v>9818000</v>
      </c>
      <c r="E28" s="42">
        <f t="shared" ref="E28:H28" si="15">E34+E40</f>
        <v>9253943</v>
      </c>
      <c r="F28" s="42">
        <f t="shared" si="15"/>
        <v>8000000</v>
      </c>
      <c r="G28" s="6">
        <f t="shared" si="15"/>
        <v>8000000</v>
      </c>
      <c r="H28" s="6">
        <f t="shared" si="15"/>
        <v>8000000</v>
      </c>
      <c r="I28" s="9"/>
    </row>
    <row r="29" spans="1:10" ht="15" customHeight="1" x14ac:dyDescent="0.25">
      <c r="A29" s="4">
        <f t="shared" si="2"/>
        <v>24</v>
      </c>
      <c r="B29" s="24" t="s">
        <v>26</v>
      </c>
      <c r="C29" s="47"/>
      <c r="D29" s="47"/>
      <c r="E29" s="84"/>
      <c r="F29" s="84"/>
      <c r="G29" s="47"/>
      <c r="H29" s="47"/>
      <c r="I29" s="25"/>
    </row>
    <row r="30" spans="1:10" ht="28.5" customHeight="1" x14ac:dyDescent="0.25">
      <c r="A30" s="4">
        <f t="shared" si="2"/>
        <v>25</v>
      </c>
      <c r="B30" s="23" t="s">
        <v>38</v>
      </c>
      <c r="C30" s="6">
        <f>D30+E30+F30+G30+H30</f>
        <v>61270757.629999995</v>
      </c>
      <c r="D30" s="6">
        <f t="shared" ref="D30:H30" si="16">D33+D32</f>
        <v>36291489.799999997</v>
      </c>
      <c r="E30" s="42">
        <f t="shared" si="16"/>
        <v>24979267.829999998</v>
      </c>
      <c r="F30" s="42">
        <f t="shared" si="16"/>
        <v>0</v>
      </c>
      <c r="G30" s="6">
        <f t="shared" si="16"/>
        <v>0</v>
      </c>
      <c r="H30" s="6">
        <f t="shared" si="16"/>
        <v>0</v>
      </c>
      <c r="I30" s="9"/>
      <c r="J30" s="29"/>
    </row>
    <row r="31" spans="1:10" x14ac:dyDescent="0.25">
      <c r="A31" s="4">
        <f t="shared" si="2"/>
        <v>26</v>
      </c>
      <c r="B31" s="7" t="s">
        <v>4</v>
      </c>
      <c r="C31" s="6" t="s">
        <v>13</v>
      </c>
      <c r="D31" s="6"/>
      <c r="E31" s="42"/>
      <c r="F31" s="42"/>
      <c r="G31" s="6"/>
      <c r="H31" s="6"/>
      <c r="I31" s="6" t="s">
        <v>21</v>
      </c>
    </row>
    <row r="32" spans="1:10" x14ac:dyDescent="0.25">
      <c r="A32" s="4">
        <f t="shared" si="2"/>
        <v>27</v>
      </c>
      <c r="B32" s="7" t="s">
        <v>5</v>
      </c>
      <c r="C32" s="6">
        <f>SUM(D32:H32)</f>
        <v>0</v>
      </c>
      <c r="D32" s="6">
        <f>0</f>
        <v>0</v>
      </c>
      <c r="E32" s="42">
        <f>0</f>
        <v>0</v>
      </c>
      <c r="F32" s="42">
        <f>0</f>
        <v>0</v>
      </c>
      <c r="G32" s="6">
        <f>0</f>
        <v>0</v>
      </c>
      <c r="H32" s="6">
        <f>0</f>
        <v>0</v>
      </c>
      <c r="I32" s="6" t="s">
        <v>42</v>
      </c>
    </row>
    <row r="33" spans="1:10" x14ac:dyDescent="0.25">
      <c r="A33" s="4">
        <f t="shared" si="2"/>
        <v>28</v>
      </c>
      <c r="B33" s="76" t="s">
        <v>62</v>
      </c>
      <c r="C33" s="6">
        <f>D33+E33+F33+G33+H33</f>
        <v>61270757.629999995</v>
      </c>
      <c r="D33" s="42">
        <v>36291489.799999997</v>
      </c>
      <c r="E33" s="42">
        <v>24979267.829999998</v>
      </c>
      <c r="F33" s="42">
        <v>0</v>
      </c>
      <c r="G33" s="6">
        <f>0</f>
        <v>0</v>
      </c>
      <c r="H33" s="6">
        <v>0</v>
      </c>
      <c r="I33" s="6" t="s">
        <v>41</v>
      </c>
    </row>
    <row r="34" spans="1:10" x14ac:dyDescent="0.25">
      <c r="A34" s="4">
        <f t="shared" si="2"/>
        <v>29</v>
      </c>
      <c r="B34" s="7" t="s">
        <v>7</v>
      </c>
      <c r="C34" s="6">
        <f>SUM(D34:H34)</f>
        <v>0</v>
      </c>
      <c r="D34" s="6">
        <f>0</f>
        <v>0</v>
      </c>
      <c r="E34" s="42">
        <f>0</f>
        <v>0</v>
      </c>
      <c r="F34" s="42">
        <f>0</f>
        <v>0</v>
      </c>
      <c r="G34" s="6">
        <f>0</f>
        <v>0</v>
      </c>
      <c r="H34" s="6">
        <f>0</f>
        <v>0</v>
      </c>
      <c r="I34" s="6" t="s">
        <v>66</v>
      </c>
    </row>
    <row r="35" spans="1:10" ht="14.25" customHeight="1" x14ac:dyDescent="0.25">
      <c r="A35" s="4">
        <f t="shared" si="2"/>
        <v>30</v>
      </c>
      <c r="B35" s="26" t="s">
        <v>27</v>
      </c>
      <c r="C35" s="48"/>
      <c r="D35" s="48"/>
      <c r="E35" s="85"/>
      <c r="F35" s="85"/>
      <c r="G35" s="48"/>
      <c r="H35" s="48"/>
      <c r="I35" s="27"/>
    </row>
    <row r="36" spans="1:10" ht="29.25" x14ac:dyDescent="0.25">
      <c r="A36" s="4">
        <f t="shared" si="2"/>
        <v>31</v>
      </c>
      <c r="B36" s="10" t="s">
        <v>25</v>
      </c>
      <c r="C36" s="6">
        <f t="shared" ref="C36:C37" si="17">D36+E36+F36+G36+H36</f>
        <v>400484664.25</v>
      </c>
      <c r="D36" s="6">
        <f>D37+D38+D39+D40</f>
        <v>65901721.25</v>
      </c>
      <c r="E36" s="42">
        <f t="shared" ref="E36:H36" si="18">E37+E38+E39+E40</f>
        <v>75668543</v>
      </c>
      <c r="F36" s="42">
        <f t="shared" si="18"/>
        <v>86304800</v>
      </c>
      <c r="G36" s="6">
        <f t="shared" si="18"/>
        <v>86304800</v>
      </c>
      <c r="H36" s="6">
        <f t="shared" si="18"/>
        <v>86304800</v>
      </c>
      <c r="I36" s="9"/>
    </row>
    <row r="37" spans="1:10" x14ac:dyDescent="0.25">
      <c r="A37" s="4">
        <f t="shared" si="2"/>
        <v>32</v>
      </c>
      <c r="B37" s="7" t="s">
        <v>4</v>
      </c>
      <c r="C37" s="6">
        <f t="shared" si="17"/>
        <v>0</v>
      </c>
      <c r="D37" s="6">
        <v>0</v>
      </c>
      <c r="E37" s="42">
        <v>0</v>
      </c>
      <c r="F37" s="42">
        <v>0</v>
      </c>
      <c r="G37" s="6">
        <v>0</v>
      </c>
      <c r="H37" s="6">
        <v>0</v>
      </c>
      <c r="I37" s="7"/>
    </row>
    <row r="38" spans="1:10" x14ac:dyDescent="0.25">
      <c r="A38" s="4">
        <f t="shared" si="2"/>
        <v>33</v>
      </c>
      <c r="B38" s="7" t="s">
        <v>16</v>
      </c>
      <c r="C38" s="6">
        <f>C43+C48+C53+C63+C68+C73+C78+C83</f>
        <v>536100</v>
      </c>
      <c r="D38" s="42">
        <f>D48+D53+D58+D68+D73+-D78</f>
        <v>122400</v>
      </c>
      <c r="E38" s="42">
        <f>E48+E68+E78</f>
        <v>413700</v>
      </c>
      <c r="F38" s="42">
        <f t="shared" ref="F38:H38" si="19">F48+F68+F78</f>
        <v>0</v>
      </c>
      <c r="G38" s="42">
        <f t="shared" si="19"/>
        <v>0</v>
      </c>
      <c r="H38" s="42">
        <f t="shared" si="19"/>
        <v>0</v>
      </c>
      <c r="I38" s="9"/>
    </row>
    <row r="39" spans="1:10" ht="15.75" customHeight="1" x14ac:dyDescent="0.25">
      <c r="A39" s="4">
        <f t="shared" si="2"/>
        <v>34</v>
      </c>
      <c r="B39" s="7" t="s">
        <v>19</v>
      </c>
      <c r="C39" s="6">
        <f>C44+C49+C54+C64+C69+C74+C79+C84</f>
        <v>356876621.24999994</v>
      </c>
      <c r="D39" s="42">
        <f>D44+D49+D54+D64+D69+D74+D79+D84</f>
        <v>55961321.25</v>
      </c>
      <c r="E39" s="42">
        <f>E44+E49+E54+E64+E69+E74+E79+E84</f>
        <v>66000900</v>
      </c>
      <c r="F39" s="42">
        <f>F44+F49+F54+F64+F69+F74+F79+F84</f>
        <v>78304800</v>
      </c>
      <c r="G39" s="42">
        <f>G44+G49+G54+G64+G69+G74+G79+G84</f>
        <v>78304800</v>
      </c>
      <c r="H39" s="42">
        <f>H44+H49+H54+H64+H69+H74+H79+H84</f>
        <v>78304800</v>
      </c>
      <c r="I39" s="9"/>
      <c r="J39" s="78"/>
    </row>
    <row r="40" spans="1:10" ht="15" customHeight="1" x14ac:dyDescent="0.25">
      <c r="A40" s="4">
        <f t="shared" si="2"/>
        <v>35</v>
      </c>
      <c r="B40" s="7" t="s">
        <v>7</v>
      </c>
      <c r="C40" s="6">
        <f>C45+C50+C55+C65+C70+C75+C80+C85</f>
        <v>43071943</v>
      </c>
      <c r="D40" s="6">
        <f>D75</f>
        <v>9818000</v>
      </c>
      <c r="E40" s="42">
        <f t="shared" ref="E40:H40" si="20">E75</f>
        <v>9253943</v>
      </c>
      <c r="F40" s="42">
        <f t="shared" si="20"/>
        <v>8000000</v>
      </c>
      <c r="G40" s="6">
        <f t="shared" si="20"/>
        <v>8000000</v>
      </c>
      <c r="H40" s="6">
        <f t="shared" si="20"/>
        <v>8000000</v>
      </c>
      <c r="I40" s="9"/>
    </row>
    <row r="41" spans="1:10" ht="44.25" customHeight="1" x14ac:dyDescent="0.25">
      <c r="A41" s="4">
        <f t="shared" si="2"/>
        <v>36</v>
      </c>
      <c r="B41" s="98" t="s">
        <v>72</v>
      </c>
      <c r="C41" s="6">
        <f>D41+E41+F41+G41+H41</f>
        <v>2673266.09</v>
      </c>
      <c r="D41" s="6">
        <f t="shared" ref="D41:H41" si="21">D44+D43</f>
        <v>2673266.09</v>
      </c>
      <c r="E41" s="42">
        <f t="shared" si="21"/>
        <v>0</v>
      </c>
      <c r="F41" s="42">
        <f t="shared" si="21"/>
        <v>0</v>
      </c>
      <c r="G41" s="6">
        <f t="shared" si="21"/>
        <v>0</v>
      </c>
      <c r="H41" s="6">
        <f t="shared" si="21"/>
        <v>0</v>
      </c>
      <c r="I41" s="9"/>
    </row>
    <row r="42" spans="1:10" x14ac:dyDescent="0.25">
      <c r="A42" s="4">
        <f t="shared" si="2"/>
        <v>37</v>
      </c>
      <c r="B42" s="7" t="s">
        <v>4</v>
      </c>
      <c r="C42" s="6" t="s">
        <v>13</v>
      </c>
      <c r="D42" s="6"/>
      <c r="E42" s="42"/>
      <c r="F42" s="42"/>
      <c r="G42" s="6"/>
      <c r="H42" s="6"/>
      <c r="I42" s="6" t="s">
        <v>21</v>
      </c>
    </row>
    <row r="43" spans="1:10" x14ac:dyDescent="0.25">
      <c r="A43" s="4">
        <f t="shared" si="2"/>
        <v>38</v>
      </c>
      <c r="B43" s="7" t="s">
        <v>5</v>
      </c>
      <c r="C43" s="6">
        <f>SUM(D43:H43)</f>
        <v>0</v>
      </c>
      <c r="D43" s="6">
        <f>0</f>
        <v>0</v>
      </c>
      <c r="E43" s="42">
        <f>0</f>
        <v>0</v>
      </c>
      <c r="F43" s="42">
        <f>0</f>
        <v>0</v>
      </c>
      <c r="G43" s="6">
        <f>0</f>
        <v>0</v>
      </c>
      <c r="H43" s="6">
        <f>0</f>
        <v>0</v>
      </c>
      <c r="I43" s="6" t="s">
        <v>42</v>
      </c>
    </row>
    <row r="44" spans="1:10" x14ac:dyDescent="0.25">
      <c r="A44" s="4">
        <f t="shared" si="2"/>
        <v>39</v>
      </c>
      <c r="B44" s="76" t="s">
        <v>62</v>
      </c>
      <c r="C44" s="6">
        <f>D44+E44+F44+G44+H44</f>
        <v>2673266.09</v>
      </c>
      <c r="D44" s="42">
        <v>2673266.09</v>
      </c>
      <c r="E44" s="42">
        <v>0</v>
      </c>
      <c r="F44" s="42">
        <v>0</v>
      </c>
      <c r="G44" s="6">
        <f>0</f>
        <v>0</v>
      </c>
      <c r="H44" s="6">
        <v>0</v>
      </c>
      <c r="I44" s="6" t="s">
        <v>41</v>
      </c>
    </row>
    <row r="45" spans="1:10" ht="15.75" customHeight="1" x14ac:dyDescent="0.25">
      <c r="A45" s="4">
        <f t="shared" si="2"/>
        <v>40</v>
      </c>
      <c r="B45" s="7" t="s">
        <v>7</v>
      </c>
      <c r="C45" s="6">
        <f>SUM(D45:H45)</f>
        <v>0</v>
      </c>
      <c r="D45" s="6">
        <f>0</f>
        <v>0</v>
      </c>
      <c r="E45" s="42">
        <f>0</f>
        <v>0</v>
      </c>
      <c r="F45" s="42">
        <f>0</f>
        <v>0</v>
      </c>
      <c r="G45" s="6">
        <f>0</f>
        <v>0</v>
      </c>
      <c r="H45" s="6">
        <f>0</f>
        <v>0</v>
      </c>
      <c r="I45" s="6" t="s">
        <v>66</v>
      </c>
    </row>
    <row r="46" spans="1:10" ht="75" customHeight="1" x14ac:dyDescent="0.25">
      <c r="A46" s="4">
        <v>41</v>
      </c>
      <c r="B46" s="22" t="s">
        <v>68</v>
      </c>
      <c r="C46" s="42">
        <f>C48+C49</f>
        <v>399400</v>
      </c>
      <c r="D46" s="42">
        <f t="shared" ref="D46:G46" si="22">D48+D49</f>
        <v>0</v>
      </c>
      <c r="E46" s="42">
        <f t="shared" si="22"/>
        <v>399400</v>
      </c>
      <c r="F46" s="42">
        <f t="shared" si="22"/>
        <v>0</v>
      </c>
      <c r="G46" s="42">
        <f t="shared" si="22"/>
        <v>0</v>
      </c>
      <c r="H46" s="42">
        <f>H48+H49</f>
        <v>0</v>
      </c>
      <c r="I46" s="6" t="s">
        <v>21</v>
      </c>
    </row>
    <row r="47" spans="1:10" ht="15.75" customHeight="1" x14ac:dyDescent="0.25">
      <c r="A47" s="4">
        <f t="shared" si="2"/>
        <v>42</v>
      </c>
      <c r="B47" s="21" t="s">
        <v>4</v>
      </c>
      <c r="C47" s="42" t="s">
        <v>13</v>
      </c>
      <c r="D47" s="42"/>
      <c r="E47" s="42"/>
      <c r="F47" s="42"/>
      <c r="G47" s="42"/>
      <c r="H47" s="42"/>
      <c r="I47" s="77" t="s">
        <v>41</v>
      </c>
    </row>
    <row r="48" spans="1:10" ht="17.25" customHeight="1" x14ac:dyDescent="0.25">
      <c r="A48" s="4">
        <f t="shared" si="2"/>
        <v>43</v>
      </c>
      <c r="B48" s="21" t="s">
        <v>5</v>
      </c>
      <c r="C48" s="42">
        <f>D48+E48+F48+G48+H48</f>
        <v>199400</v>
      </c>
      <c r="D48" s="42">
        <v>0</v>
      </c>
      <c r="E48" s="42">
        <v>199400</v>
      </c>
      <c r="F48" s="42">
        <v>0</v>
      </c>
      <c r="G48" s="71">
        <v>0</v>
      </c>
      <c r="H48" s="42">
        <v>0</v>
      </c>
      <c r="I48" s="77" t="s">
        <v>42</v>
      </c>
      <c r="J48" s="2"/>
    </row>
    <row r="49" spans="1:9" ht="16.5" customHeight="1" x14ac:dyDescent="0.25">
      <c r="A49" s="4">
        <f t="shared" si="2"/>
        <v>44</v>
      </c>
      <c r="B49" s="76" t="s">
        <v>61</v>
      </c>
      <c r="C49" s="42">
        <f>D49+E49+F49+G49+H49</f>
        <v>200000</v>
      </c>
      <c r="D49" s="42">
        <v>0</v>
      </c>
      <c r="E49" s="42">
        <v>200000</v>
      </c>
      <c r="F49" s="42">
        <v>0</v>
      </c>
      <c r="G49" s="71">
        <v>0</v>
      </c>
      <c r="H49" s="42">
        <v>0</v>
      </c>
      <c r="I49" s="77" t="s">
        <v>66</v>
      </c>
    </row>
    <row r="50" spans="1:9" x14ac:dyDescent="0.25">
      <c r="A50" s="4">
        <f t="shared" si="2"/>
        <v>45</v>
      </c>
      <c r="B50" s="21" t="s">
        <v>7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11"/>
    </row>
    <row r="51" spans="1:9" ht="58.5" customHeight="1" x14ac:dyDescent="0.25">
      <c r="A51" s="4">
        <f t="shared" si="2"/>
        <v>46</v>
      </c>
      <c r="B51" s="10" t="s">
        <v>35</v>
      </c>
      <c r="C51" s="42">
        <f>C53+C54</f>
        <v>0</v>
      </c>
      <c r="D51" s="6">
        <f t="shared" ref="D51:G51" si="23">D53+D54</f>
        <v>0</v>
      </c>
      <c r="E51" s="42">
        <f t="shared" si="23"/>
        <v>0</v>
      </c>
      <c r="F51" s="42">
        <f t="shared" si="23"/>
        <v>0</v>
      </c>
      <c r="G51" s="6">
        <f t="shared" si="23"/>
        <v>0</v>
      </c>
      <c r="H51" s="6">
        <f>H53+H54</f>
        <v>0</v>
      </c>
      <c r="I51" s="49" t="s">
        <v>43</v>
      </c>
    </row>
    <row r="52" spans="1:9" x14ac:dyDescent="0.25">
      <c r="A52" s="4">
        <f t="shared" si="2"/>
        <v>47</v>
      </c>
      <c r="B52" s="21" t="s">
        <v>4</v>
      </c>
      <c r="C52" s="42"/>
      <c r="D52" s="6"/>
      <c r="E52" s="42"/>
      <c r="F52" s="42"/>
      <c r="G52" s="6"/>
      <c r="H52" s="6"/>
      <c r="I52" s="9"/>
    </row>
    <row r="53" spans="1:9" x14ac:dyDescent="0.25">
      <c r="A53" s="4">
        <f t="shared" si="2"/>
        <v>48</v>
      </c>
      <c r="B53" s="21" t="s">
        <v>16</v>
      </c>
      <c r="C53" s="42">
        <f>D53+E53+F53+G53+H53</f>
        <v>0</v>
      </c>
      <c r="D53" s="6">
        <v>0</v>
      </c>
      <c r="E53" s="42">
        <v>0</v>
      </c>
      <c r="F53" s="42">
        <v>0</v>
      </c>
      <c r="G53" s="6">
        <v>0</v>
      </c>
      <c r="H53" s="6">
        <v>0</v>
      </c>
      <c r="I53" s="9" t="s">
        <v>34</v>
      </c>
    </row>
    <row r="54" spans="1:9" x14ac:dyDescent="0.25">
      <c r="A54" s="4">
        <f t="shared" si="2"/>
        <v>49</v>
      </c>
      <c r="B54" s="21" t="s">
        <v>19</v>
      </c>
      <c r="C54" s="42">
        <f>D54+E54+F54+G54+H54</f>
        <v>0</v>
      </c>
      <c r="D54" s="6">
        <v>0</v>
      </c>
      <c r="E54" s="42">
        <v>0</v>
      </c>
      <c r="F54" s="42">
        <v>0</v>
      </c>
      <c r="G54" s="6">
        <v>0</v>
      </c>
      <c r="H54" s="6">
        <v>0</v>
      </c>
      <c r="I54" s="3" t="s">
        <v>32</v>
      </c>
    </row>
    <row r="55" spans="1:9" x14ac:dyDescent="0.25">
      <c r="A55" s="4">
        <f t="shared" si="2"/>
        <v>50</v>
      </c>
      <c r="B55" s="7" t="s">
        <v>7</v>
      </c>
      <c r="C55" s="6">
        <v>0</v>
      </c>
      <c r="D55" s="6">
        <v>0</v>
      </c>
      <c r="E55" s="42">
        <v>0</v>
      </c>
      <c r="F55" s="42">
        <v>0</v>
      </c>
      <c r="G55" s="6">
        <v>0</v>
      </c>
      <c r="H55" s="6">
        <v>0</v>
      </c>
      <c r="I55" s="9" t="s">
        <v>42</v>
      </c>
    </row>
    <row r="56" spans="1:9" ht="15" hidden="1" customHeight="1" x14ac:dyDescent="0.25">
      <c r="A56" s="4">
        <f t="shared" si="2"/>
        <v>51</v>
      </c>
      <c r="B56" s="20" t="s">
        <v>37</v>
      </c>
      <c r="C56" s="6">
        <f>C57+C58+C59+C60</f>
        <v>0</v>
      </c>
      <c r="D56" s="6">
        <f t="shared" ref="D56:G56" si="24">D57+D58+D59</f>
        <v>0</v>
      </c>
      <c r="E56" s="42">
        <f t="shared" si="24"/>
        <v>0</v>
      </c>
      <c r="F56" s="42">
        <f t="shared" si="24"/>
        <v>0</v>
      </c>
      <c r="G56" s="6">
        <f t="shared" si="24"/>
        <v>0</v>
      </c>
      <c r="H56" s="6">
        <f t="shared" ref="H56" si="25">H57+H58+H59</f>
        <v>0</v>
      </c>
      <c r="I56" s="9"/>
    </row>
    <row r="57" spans="1:9" ht="15" hidden="1" customHeight="1" x14ac:dyDescent="0.25">
      <c r="A57" s="4">
        <f t="shared" si="2"/>
        <v>52</v>
      </c>
      <c r="B57" s="7" t="s">
        <v>4</v>
      </c>
      <c r="C57" s="6">
        <v>0</v>
      </c>
      <c r="D57" s="6">
        <v>0</v>
      </c>
      <c r="E57" s="42">
        <v>0</v>
      </c>
      <c r="F57" s="42">
        <v>0</v>
      </c>
      <c r="G57" s="6">
        <v>0</v>
      </c>
      <c r="H57" s="6">
        <v>0</v>
      </c>
      <c r="I57" s="9" t="s">
        <v>33</v>
      </c>
    </row>
    <row r="58" spans="1:9" ht="15" hidden="1" customHeight="1" x14ac:dyDescent="0.25">
      <c r="A58" s="4">
        <f t="shared" si="2"/>
        <v>53</v>
      </c>
      <c r="B58" s="7" t="s">
        <v>16</v>
      </c>
      <c r="C58" s="6">
        <f>D58+E58+F58+G58+H58</f>
        <v>0</v>
      </c>
      <c r="D58" s="6">
        <v>0</v>
      </c>
      <c r="E58" s="42">
        <v>0</v>
      </c>
      <c r="F58" s="42">
        <v>0</v>
      </c>
      <c r="G58" s="6">
        <v>0</v>
      </c>
      <c r="H58" s="6">
        <v>0</v>
      </c>
      <c r="I58" s="9" t="s">
        <v>40</v>
      </c>
    </row>
    <row r="59" spans="1:9" ht="15" hidden="1" customHeight="1" x14ac:dyDescent="0.25">
      <c r="A59" s="4">
        <f t="shared" si="2"/>
        <v>54</v>
      </c>
      <c r="B59" s="7" t="s">
        <v>19</v>
      </c>
      <c r="C59" s="6">
        <f>D59+E59+F59+G59+H59</f>
        <v>0</v>
      </c>
      <c r="D59" s="6">
        <v>0</v>
      </c>
      <c r="E59" s="42">
        <v>0</v>
      </c>
      <c r="F59" s="42">
        <v>0</v>
      </c>
      <c r="G59" s="6">
        <v>0</v>
      </c>
      <c r="H59" s="6">
        <v>0</v>
      </c>
      <c r="I59" s="9" t="s">
        <v>42</v>
      </c>
    </row>
    <row r="60" spans="1:9" ht="15" hidden="1" customHeight="1" x14ac:dyDescent="0.25">
      <c r="A60" s="4">
        <f t="shared" si="2"/>
        <v>55</v>
      </c>
      <c r="B60" s="7" t="s">
        <v>7</v>
      </c>
      <c r="C60" s="6"/>
      <c r="D60" s="6"/>
      <c r="E60" s="42"/>
      <c r="F60" s="42"/>
      <c r="G60" s="6"/>
      <c r="H60" s="6"/>
      <c r="I60" s="9"/>
    </row>
    <row r="61" spans="1:9" ht="30.75" customHeight="1" x14ac:dyDescent="0.25">
      <c r="A61" s="4">
        <f t="shared" si="2"/>
        <v>56</v>
      </c>
      <c r="B61" s="10" t="s">
        <v>37</v>
      </c>
      <c r="C61" s="6">
        <f>SUM(C62:C65)</f>
        <v>0</v>
      </c>
      <c r="D61" s="6">
        <f>D62+D63+D64+D65</f>
        <v>0</v>
      </c>
      <c r="E61" s="6">
        <f t="shared" ref="E61:H61" si="26">E62+E63+E64+E65</f>
        <v>0</v>
      </c>
      <c r="F61" s="6">
        <f t="shared" si="26"/>
        <v>0</v>
      </c>
      <c r="G61" s="6">
        <f t="shared" si="26"/>
        <v>0</v>
      </c>
      <c r="H61" s="6">
        <f t="shared" si="26"/>
        <v>0</v>
      </c>
      <c r="I61" s="9" t="s">
        <v>21</v>
      </c>
    </row>
    <row r="62" spans="1:9" x14ac:dyDescent="0.25">
      <c r="A62" s="4">
        <f t="shared" si="2"/>
        <v>57</v>
      </c>
      <c r="B62" s="7" t="s">
        <v>4</v>
      </c>
      <c r="C62" s="6">
        <f>+D62+E62+F62+G62+H62</f>
        <v>0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9" t="s">
        <v>32</v>
      </c>
    </row>
    <row r="63" spans="1:9" x14ac:dyDescent="0.25">
      <c r="A63" s="4">
        <f t="shared" si="2"/>
        <v>58</v>
      </c>
      <c r="B63" s="7" t="s">
        <v>16</v>
      </c>
      <c r="C63" s="6">
        <f t="shared" ref="C63:C65" si="27">+D63+E63+F63+G63+H63</f>
        <v>0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9" t="s">
        <v>33</v>
      </c>
    </row>
    <row r="64" spans="1:9" ht="15" customHeight="1" x14ac:dyDescent="0.25">
      <c r="A64" s="4">
        <f t="shared" si="2"/>
        <v>59</v>
      </c>
      <c r="B64" s="7" t="s">
        <v>19</v>
      </c>
      <c r="C64" s="6">
        <f t="shared" si="27"/>
        <v>0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9"/>
    </row>
    <row r="65" spans="1:10" ht="15.75" customHeight="1" x14ac:dyDescent="0.25">
      <c r="A65" s="4">
        <f t="shared" si="2"/>
        <v>60</v>
      </c>
      <c r="B65" s="7" t="s">
        <v>7</v>
      </c>
      <c r="C65" s="6">
        <f t="shared" si="27"/>
        <v>0</v>
      </c>
      <c r="D65" s="6">
        <v>0</v>
      </c>
      <c r="E65" s="6">
        <v>0</v>
      </c>
      <c r="F65" s="6">
        <v>0</v>
      </c>
      <c r="G65" s="6">
        <v>0</v>
      </c>
      <c r="H65" s="6">
        <v>0</v>
      </c>
      <c r="I65" s="9"/>
    </row>
    <row r="66" spans="1:10" ht="87" customHeight="1" x14ac:dyDescent="0.25">
      <c r="A66" s="4">
        <f t="shared" si="2"/>
        <v>61</v>
      </c>
      <c r="B66" s="10" t="s">
        <v>36</v>
      </c>
      <c r="C66" s="6">
        <f>C68+C69</f>
        <v>649800</v>
      </c>
      <c r="D66" s="38">
        <f>D68+D69</f>
        <v>174900</v>
      </c>
      <c r="E66" s="42">
        <f>E68+E69</f>
        <v>174900</v>
      </c>
      <c r="F66" s="42">
        <f>F68+F69</f>
        <v>100000</v>
      </c>
      <c r="G66" s="38">
        <f>G68+G69</f>
        <v>100000</v>
      </c>
      <c r="H66" s="38">
        <f t="shared" ref="H66" si="28">H68+H69</f>
        <v>100000</v>
      </c>
      <c r="I66" s="6" t="s">
        <v>21</v>
      </c>
    </row>
    <row r="67" spans="1:10" ht="15.75" customHeight="1" x14ac:dyDescent="0.25">
      <c r="A67" s="4">
        <f t="shared" si="2"/>
        <v>62</v>
      </c>
      <c r="B67" s="7" t="s">
        <v>4</v>
      </c>
      <c r="C67" s="6"/>
      <c r="D67" s="6"/>
      <c r="E67" s="42"/>
      <c r="F67" s="42"/>
      <c r="G67" s="6"/>
      <c r="H67" s="6"/>
      <c r="I67" s="9" t="s">
        <v>32</v>
      </c>
    </row>
    <row r="68" spans="1:10" ht="15.75" customHeight="1" x14ac:dyDescent="0.25">
      <c r="A68" s="4">
        <f t="shared" si="2"/>
        <v>63</v>
      </c>
      <c r="B68" s="7" t="s">
        <v>16</v>
      </c>
      <c r="C68" s="6">
        <f>D68+E68+F68+G68+H68</f>
        <v>244800</v>
      </c>
      <c r="D68" s="42">
        <v>122400</v>
      </c>
      <c r="E68" s="42">
        <v>122400</v>
      </c>
      <c r="F68" s="42">
        <f>0</f>
        <v>0</v>
      </c>
      <c r="G68" s="71">
        <f>0</f>
        <v>0</v>
      </c>
      <c r="H68" s="42">
        <f>0</f>
        <v>0</v>
      </c>
      <c r="I68" s="9" t="s">
        <v>33</v>
      </c>
    </row>
    <row r="69" spans="1:10" ht="15.75" customHeight="1" x14ac:dyDescent="0.25">
      <c r="A69" s="4">
        <f t="shared" si="2"/>
        <v>64</v>
      </c>
      <c r="B69" s="76" t="s">
        <v>63</v>
      </c>
      <c r="C69" s="6">
        <f>D69+E69+F69+G69+H69</f>
        <v>405000</v>
      </c>
      <c r="D69" s="42">
        <v>52500</v>
      </c>
      <c r="E69" s="42">
        <v>52500</v>
      </c>
      <c r="F69" s="42">
        <v>100000</v>
      </c>
      <c r="G69" s="71">
        <v>100000</v>
      </c>
      <c r="H69" s="42">
        <v>100000</v>
      </c>
      <c r="I69" s="9" t="s">
        <v>42</v>
      </c>
    </row>
    <row r="70" spans="1:10" ht="15.75" customHeight="1" x14ac:dyDescent="0.25">
      <c r="A70" s="4">
        <f>A69+1</f>
        <v>65</v>
      </c>
      <c r="B70" s="7" t="s">
        <v>7</v>
      </c>
      <c r="C70" s="6">
        <f>D70+E70+F70+G70+H70</f>
        <v>0</v>
      </c>
      <c r="D70" s="6">
        <v>0</v>
      </c>
      <c r="E70" s="42">
        <v>0</v>
      </c>
      <c r="F70" s="42">
        <v>0</v>
      </c>
      <c r="G70" s="6">
        <v>0</v>
      </c>
      <c r="H70" s="6">
        <v>0</v>
      </c>
      <c r="I70" s="9"/>
    </row>
    <row r="71" spans="1:10" ht="48.75" customHeight="1" x14ac:dyDescent="0.25">
      <c r="A71" s="4">
        <v>61</v>
      </c>
      <c r="B71" s="10" t="s">
        <v>55</v>
      </c>
      <c r="C71" s="6">
        <f>D71+E71+F71+G71+H71</f>
        <v>395710898.15999997</v>
      </c>
      <c r="D71" s="6">
        <f>D73+D74+D75</f>
        <v>63053555.159999996</v>
      </c>
      <c r="E71" s="42">
        <f>E73+E73+E74+E75</f>
        <v>74192943</v>
      </c>
      <c r="F71" s="42">
        <f>F73+F74+F75</f>
        <v>86154800</v>
      </c>
      <c r="G71" s="6">
        <f>G73+G74+G75</f>
        <v>86154800</v>
      </c>
      <c r="H71" s="6">
        <f>H73+H74+H75</f>
        <v>86154800</v>
      </c>
      <c r="I71" s="9" t="s">
        <v>21</v>
      </c>
    </row>
    <row r="72" spans="1:10" ht="15.75" customHeight="1" x14ac:dyDescent="0.25">
      <c r="A72" s="4">
        <v>62</v>
      </c>
      <c r="B72" s="7" t="s">
        <v>4</v>
      </c>
      <c r="C72" s="6"/>
      <c r="D72" s="6"/>
      <c r="E72" s="42"/>
      <c r="F72" s="42"/>
      <c r="G72" s="6"/>
      <c r="H72" s="6"/>
      <c r="I72" s="6" t="s">
        <v>33</v>
      </c>
    </row>
    <row r="73" spans="1:10" ht="15.75" customHeight="1" x14ac:dyDescent="0.25">
      <c r="A73" s="4">
        <v>63</v>
      </c>
      <c r="B73" s="7" t="s">
        <v>16</v>
      </c>
      <c r="C73" s="6">
        <f>D73+E73+F73+G73+H73</f>
        <v>0</v>
      </c>
      <c r="D73" s="6">
        <f>0</f>
        <v>0</v>
      </c>
      <c r="E73" s="42">
        <f>0</f>
        <v>0</v>
      </c>
      <c r="F73" s="42">
        <f>0</f>
        <v>0</v>
      </c>
      <c r="G73" s="6">
        <f>0</f>
        <v>0</v>
      </c>
      <c r="H73" s="6">
        <f>0</f>
        <v>0</v>
      </c>
      <c r="I73" s="6" t="s">
        <v>42</v>
      </c>
      <c r="J73" s="19"/>
    </row>
    <row r="74" spans="1:10" ht="15.75" customHeight="1" x14ac:dyDescent="0.25">
      <c r="A74" s="4">
        <v>64</v>
      </c>
      <c r="B74" s="76" t="s">
        <v>58</v>
      </c>
      <c r="C74" s="6">
        <f>D74+E74+F74+G74+H74</f>
        <v>352638955.15999997</v>
      </c>
      <c r="D74" s="42">
        <v>53235555.159999996</v>
      </c>
      <c r="E74" s="42">
        <v>64939000</v>
      </c>
      <c r="F74" s="42">
        <v>78154800</v>
      </c>
      <c r="G74" s="71">
        <v>78154800</v>
      </c>
      <c r="H74" s="6">
        <v>78154800</v>
      </c>
      <c r="I74" s="95" t="s">
        <v>53</v>
      </c>
    </row>
    <row r="75" spans="1:10" ht="15.75" customHeight="1" x14ac:dyDescent="0.25">
      <c r="A75" s="4">
        <v>65</v>
      </c>
      <c r="B75" s="7" t="s">
        <v>7</v>
      </c>
      <c r="C75" s="6">
        <f>D75+E75+F75+G75+H75</f>
        <v>43071943</v>
      </c>
      <c r="D75" s="6">
        <v>9818000</v>
      </c>
      <c r="E75" s="42">
        <v>9253943</v>
      </c>
      <c r="F75" s="42">
        <v>8000000</v>
      </c>
      <c r="G75" s="71">
        <v>8000000</v>
      </c>
      <c r="H75" s="6">
        <v>8000000</v>
      </c>
      <c r="I75" s="9"/>
    </row>
    <row r="76" spans="1:10" ht="78" customHeight="1" x14ac:dyDescent="0.25">
      <c r="A76" s="4">
        <v>66</v>
      </c>
      <c r="B76" s="10" t="s">
        <v>64</v>
      </c>
      <c r="C76" s="6">
        <f>D76+E76+F76+G76+H76</f>
        <v>281300</v>
      </c>
      <c r="D76" s="6">
        <f>D78+D79</f>
        <v>0</v>
      </c>
      <c r="E76" s="42">
        <f>E78+E79</f>
        <v>131300</v>
      </c>
      <c r="F76" s="42">
        <f>F78+F79</f>
        <v>50000</v>
      </c>
      <c r="G76" s="6">
        <f>G78+G79</f>
        <v>50000</v>
      </c>
      <c r="H76" s="6">
        <f>H78+H79</f>
        <v>50000</v>
      </c>
      <c r="I76" s="9" t="s">
        <v>21</v>
      </c>
      <c r="J76" s="2"/>
    </row>
    <row r="77" spans="1:10" ht="15" customHeight="1" x14ac:dyDescent="0.25">
      <c r="A77" s="4">
        <v>67</v>
      </c>
      <c r="B77" s="7" t="s">
        <v>4</v>
      </c>
      <c r="C77" s="6"/>
      <c r="D77" s="6"/>
      <c r="E77" s="42"/>
      <c r="F77" s="42"/>
      <c r="G77" s="6"/>
      <c r="H77" s="6"/>
      <c r="I77" s="9" t="s">
        <v>33</v>
      </c>
    </row>
    <row r="78" spans="1:10" x14ac:dyDescent="0.25">
      <c r="A78" s="4">
        <v>68</v>
      </c>
      <c r="B78" s="7" t="s">
        <v>16</v>
      </c>
      <c r="C78" s="6">
        <f t="shared" ref="C78:C84" si="29">D78+E78+F78+G78+H78</f>
        <v>91900</v>
      </c>
      <c r="D78" s="6">
        <f>0</f>
        <v>0</v>
      </c>
      <c r="E78" s="42">
        <v>91900</v>
      </c>
      <c r="F78" s="42">
        <f>0</f>
        <v>0</v>
      </c>
      <c r="G78" s="71">
        <f>0</f>
        <v>0</v>
      </c>
      <c r="H78" s="6">
        <f>0</f>
        <v>0</v>
      </c>
      <c r="I78" s="9" t="s">
        <v>41</v>
      </c>
    </row>
    <row r="79" spans="1:10" x14ac:dyDescent="0.25">
      <c r="A79" s="4">
        <v>69</v>
      </c>
      <c r="B79" s="76" t="s">
        <v>58</v>
      </c>
      <c r="C79" s="6">
        <f t="shared" si="29"/>
        <v>189400</v>
      </c>
      <c r="D79" s="42">
        <v>0</v>
      </c>
      <c r="E79" s="42">
        <v>39400</v>
      </c>
      <c r="F79" s="42">
        <v>50000</v>
      </c>
      <c r="G79" s="71">
        <v>50000</v>
      </c>
      <c r="H79" s="6">
        <v>50000</v>
      </c>
      <c r="I79" s="96" t="s">
        <v>53</v>
      </c>
    </row>
    <row r="80" spans="1:10" x14ac:dyDescent="0.25">
      <c r="A80" s="4">
        <v>70</v>
      </c>
      <c r="B80" s="7" t="s">
        <v>7</v>
      </c>
      <c r="C80" s="6">
        <f t="shared" si="29"/>
        <v>0</v>
      </c>
      <c r="D80" s="6">
        <v>0</v>
      </c>
      <c r="E80" s="42">
        <v>0</v>
      </c>
      <c r="F80" s="42">
        <v>0</v>
      </c>
      <c r="G80" s="42">
        <v>0</v>
      </c>
      <c r="H80" s="6">
        <v>0</v>
      </c>
      <c r="I80" s="9"/>
    </row>
    <row r="81" spans="1:10" ht="86.25" x14ac:dyDescent="0.25">
      <c r="A81" s="4">
        <v>71</v>
      </c>
      <c r="B81" s="10" t="s">
        <v>71</v>
      </c>
      <c r="C81" s="6">
        <f t="shared" si="29"/>
        <v>770000</v>
      </c>
      <c r="D81" s="6">
        <f>D82+D83+D84</f>
        <v>0</v>
      </c>
      <c r="E81" s="6">
        <f>E83+E84</f>
        <v>770000</v>
      </c>
      <c r="F81" s="6">
        <f>F82+F83+F84</f>
        <v>0</v>
      </c>
      <c r="G81" s="6">
        <f>G82+G83+G84</f>
        <v>0</v>
      </c>
      <c r="H81" s="6">
        <v>0</v>
      </c>
      <c r="I81" s="9" t="s">
        <v>21</v>
      </c>
    </row>
    <row r="82" spans="1:10" ht="15.75" customHeight="1" x14ac:dyDescent="0.25">
      <c r="A82" s="4">
        <v>72</v>
      </c>
      <c r="B82" s="7" t="s">
        <v>4</v>
      </c>
      <c r="C82" s="6">
        <f t="shared" si="29"/>
        <v>0</v>
      </c>
      <c r="D82" s="6">
        <v>0</v>
      </c>
      <c r="E82" s="42">
        <v>0</v>
      </c>
      <c r="F82" s="42">
        <v>0</v>
      </c>
      <c r="G82" s="6">
        <v>0</v>
      </c>
      <c r="H82" s="6">
        <f>+H83+H84</f>
        <v>0</v>
      </c>
      <c r="I82" s="9" t="s">
        <v>33</v>
      </c>
      <c r="J82" s="1"/>
    </row>
    <row r="83" spans="1:10" x14ac:dyDescent="0.25">
      <c r="A83" s="4">
        <v>73</v>
      </c>
      <c r="B83" s="7" t="s">
        <v>16</v>
      </c>
      <c r="C83" s="6">
        <f t="shared" si="29"/>
        <v>0</v>
      </c>
      <c r="D83" s="6">
        <v>0</v>
      </c>
      <c r="E83" s="42">
        <v>0</v>
      </c>
      <c r="F83" s="42">
        <v>0</v>
      </c>
      <c r="G83" s="42">
        <v>0</v>
      </c>
      <c r="H83" s="6">
        <v>0</v>
      </c>
      <c r="I83" s="9" t="s">
        <v>41</v>
      </c>
      <c r="J83" s="1"/>
    </row>
    <row r="84" spans="1:10" x14ac:dyDescent="0.25">
      <c r="A84" s="4">
        <v>74</v>
      </c>
      <c r="B84" s="76" t="s">
        <v>58</v>
      </c>
      <c r="C84" s="6">
        <f t="shared" si="29"/>
        <v>770000</v>
      </c>
      <c r="D84" s="42">
        <v>0</v>
      </c>
      <c r="E84" s="42">
        <v>770000</v>
      </c>
      <c r="F84" s="42">
        <v>0</v>
      </c>
      <c r="G84" s="42">
        <v>0</v>
      </c>
      <c r="H84" s="6">
        <v>0</v>
      </c>
      <c r="I84" s="96" t="s">
        <v>53</v>
      </c>
      <c r="J84" s="1"/>
    </row>
    <row r="85" spans="1:10" x14ac:dyDescent="0.25">
      <c r="A85" s="4">
        <v>75</v>
      </c>
      <c r="B85" s="7" t="s">
        <v>7</v>
      </c>
      <c r="C85" s="6">
        <v>0</v>
      </c>
      <c r="D85" s="6">
        <v>0</v>
      </c>
      <c r="E85" s="42">
        <v>0</v>
      </c>
      <c r="F85" s="42">
        <v>0</v>
      </c>
      <c r="G85" s="42">
        <v>0</v>
      </c>
      <c r="H85" s="6">
        <v>0</v>
      </c>
      <c r="I85" s="9"/>
      <c r="J85" s="1"/>
    </row>
    <row r="86" spans="1:10" x14ac:dyDescent="0.25">
      <c r="A86" s="4">
        <v>76</v>
      </c>
      <c r="B86" s="50" t="s">
        <v>18</v>
      </c>
      <c r="C86" s="51"/>
      <c r="D86" s="51"/>
      <c r="E86" s="86"/>
      <c r="F86" s="86"/>
      <c r="G86" s="51"/>
      <c r="H86" s="51"/>
      <c r="I86" s="50"/>
      <c r="J86" s="1"/>
    </row>
    <row r="87" spans="1:10" ht="50.25" customHeight="1" x14ac:dyDescent="0.25">
      <c r="A87" s="4">
        <v>77</v>
      </c>
      <c r="B87" s="5" t="s">
        <v>3</v>
      </c>
      <c r="C87" s="6">
        <f>D87+E87+F87+G87+H87</f>
        <v>16453512</v>
      </c>
      <c r="D87" s="6">
        <f t="shared" ref="D87:G87" si="30">D89+D90</f>
        <v>2959712</v>
      </c>
      <c r="E87" s="42">
        <f t="shared" si="30"/>
        <v>3308800</v>
      </c>
      <c r="F87" s="42">
        <f t="shared" si="30"/>
        <v>3395000</v>
      </c>
      <c r="G87" s="6">
        <f t="shared" si="30"/>
        <v>3395000</v>
      </c>
      <c r="H87" s="6">
        <f t="shared" ref="H87" si="31">H89+H90</f>
        <v>3395000</v>
      </c>
      <c r="I87" s="9"/>
      <c r="J87" s="1"/>
    </row>
    <row r="88" spans="1:10" ht="17.25" customHeight="1" x14ac:dyDescent="0.25">
      <c r="A88" s="4">
        <v>78</v>
      </c>
      <c r="B88" s="7" t="s">
        <v>4</v>
      </c>
      <c r="C88" s="6"/>
      <c r="D88" s="6"/>
      <c r="E88" s="42"/>
      <c r="F88" s="42"/>
      <c r="G88" s="6"/>
      <c r="H88" s="6"/>
      <c r="I88" s="9"/>
      <c r="J88" s="1"/>
    </row>
    <row r="89" spans="1:10" x14ac:dyDescent="0.25">
      <c r="A89" s="4">
        <v>79</v>
      </c>
      <c r="B89" s="7" t="s">
        <v>5</v>
      </c>
      <c r="C89" s="6">
        <f>D89+E89+F89+G89+H89</f>
        <v>300200</v>
      </c>
      <c r="D89" s="42">
        <f t="shared" ref="D89:G89" si="32">D95</f>
        <v>187800</v>
      </c>
      <c r="E89" s="42">
        <f t="shared" si="32"/>
        <v>112400</v>
      </c>
      <c r="F89" s="42">
        <f t="shared" si="32"/>
        <v>0</v>
      </c>
      <c r="G89" s="6">
        <f t="shared" si="32"/>
        <v>0</v>
      </c>
      <c r="H89" s="6">
        <f>H95</f>
        <v>0</v>
      </c>
      <c r="I89" s="9"/>
      <c r="J89" s="1"/>
    </row>
    <row r="90" spans="1:10" x14ac:dyDescent="0.25">
      <c r="A90" s="4">
        <v>80</v>
      </c>
      <c r="B90" s="7" t="s">
        <v>6</v>
      </c>
      <c r="C90" s="6">
        <f>D90+E90+F90+G90+H90</f>
        <v>16153312</v>
      </c>
      <c r="D90" s="6">
        <f t="shared" ref="D90:G90" si="33">D96</f>
        <v>2771912</v>
      </c>
      <c r="E90" s="42">
        <f t="shared" si="33"/>
        <v>3196400</v>
      </c>
      <c r="F90" s="42">
        <f t="shared" si="33"/>
        <v>3395000</v>
      </c>
      <c r="G90" s="6">
        <f t="shared" si="33"/>
        <v>3395000</v>
      </c>
      <c r="H90" s="6">
        <f>H96</f>
        <v>3395000</v>
      </c>
      <c r="I90" s="9"/>
      <c r="J90" s="1"/>
    </row>
    <row r="91" spans="1:10" x14ac:dyDescent="0.25">
      <c r="A91" s="4">
        <v>81</v>
      </c>
      <c r="B91" s="7" t="s">
        <v>7</v>
      </c>
      <c r="C91" s="6" t="s">
        <v>13</v>
      </c>
      <c r="D91" s="6"/>
      <c r="E91" s="42"/>
      <c r="F91" s="42"/>
      <c r="G91" s="6"/>
      <c r="H91" s="6"/>
      <c r="I91" s="9"/>
      <c r="J91" s="1"/>
    </row>
    <row r="92" spans="1:10" x14ac:dyDescent="0.25">
      <c r="A92" s="4">
        <v>82</v>
      </c>
      <c r="B92" s="26" t="s">
        <v>28</v>
      </c>
      <c r="C92" s="52"/>
      <c r="D92" s="52"/>
      <c r="E92" s="87"/>
      <c r="F92" s="87"/>
      <c r="G92" s="52"/>
      <c r="H92" s="52"/>
      <c r="I92" s="28"/>
      <c r="J92" s="1"/>
    </row>
    <row r="93" spans="1:10" ht="34.5" customHeight="1" x14ac:dyDescent="0.25">
      <c r="A93" s="4">
        <v>83</v>
      </c>
      <c r="B93" s="10" t="s">
        <v>25</v>
      </c>
      <c r="C93" s="6">
        <f>C95+C96</f>
        <v>16453512</v>
      </c>
      <c r="D93" s="6">
        <f t="shared" ref="D93:G93" si="34">D95+D96</f>
        <v>2959712</v>
      </c>
      <c r="E93" s="42">
        <f t="shared" si="34"/>
        <v>3308800</v>
      </c>
      <c r="F93" s="42">
        <f t="shared" si="34"/>
        <v>3395000</v>
      </c>
      <c r="G93" s="6">
        <f t="shared" si="34"/>
        <v>3395000</v>
      </c>
      <c r="H93" s="6">
        <f t="shared" ref="H93" si="35">H95+H96</f>
        <v>3395000</v>
      </c>
      <c r="I93" s="9"/>
      <c r="J93" s="1"/>
    </row>
    <row r="94" spans="1:10" ht="15.75" customHeight="1" x14ac:dyDescent="0.25">
      <c r="A94" s="4">
        <v>84</v>
      </c>
      <c r="B94" s="7" t="s">
        <v>4</v>
      </c>
      <c r="C94" s="6">
        <f>D94+E94+F94+G94+H94</f>
        <v>0</v>
      </c>
      <c r="D94" s="6">
        <v>0</v>
      </c>
      <c r="E94" s="42">
        <v>0</v>
      </c>
      <c r="F94" s="42">
        <v>0</v>
      </c>
      <c r="G94" s="6">
        <v>0</v>
      </c>
      <c r="H94" s="6">
        <v>0</v>
      </c>
      <c r="I94" s="9"/>
      <c r="J94" s="1"/>
    </row>
    <row r="95" spans="1:10" x14ac:dyDescent="0.25">
      <c r="A95" s="4">
        <v>85</v>
      </c>
      <c r="B95" s="7" t="s">
        <v>5</v>
      </c>
      <c r="C95" s="6">
        <f>D95+E95+F95+G95+H95</f>
        <v>300200</v>
      </c>
      <c r="D95" s="42">
        <f t="shared" ref="D95:H95" si="36">D100+D105+D110</f>
        <v>187800</v>
      </c>
      <c r="E95" s="42">
        <f t="shared" si="36"/>
        <v>112400</v>
      </c>
      <c r="F95" s="42">
        <f t="shared" si="36"/>
        <v>0</v>
      </c>
      <c r="G95" s="42">
        <f t="shared" si="36"/>
        <v>0</v>
      </c>
      <c r="H95" s="42">
        <f t="shared" si="36"/>
        <v>0</v>
      </c>
      <c r="I95" s="9"/>
      <c r="J95" s="1"/>
    </row>
    <row r="96" spans="1:10" ht="18.75" customHeight="1" x14ac:dyDescent="0.25">
      <c r="A96" s="4">
        <v>86</v>
      </c>
      <c r="B96" s="7" t="s">
        <v>6</v>
      </c>
      <c r="C96" s="6">
        <f>D96+E96+F96+G96+H96</f>
        <v>16153312</v>
      </c>
      <c r="D96" s="6">
        <f t="shared" ref="D96:H96" si="37">D101+D106+D111</f>
        <v>2771912</v>
      </c>
      <c r="E96" s="42">
        <f t="shared" si="37"/>
        <v>3196400</v>
      </c>
      <c r="F96" s="42">
        <f t="shared" si="37"/>
        <v>3395000</v>
      </c>
      <c r="G96" s="6">
        <f t="shared" si="37"/>
        <v>3395000</v>
      </c>
      <c r="H96" s="6">
        <f t="shared" si="37"/>
        <v>3395000</v>
      </c>
      <c r="I96" s="9"/>
      <c r="J96" s="1"/>
    </row>
    <row r="97" spans="1:10" x14ac:dyDescent="0.25">
      <c r="A97" s="4">
        <v>87</v>
      </c>
      <c r="B97" s="7" t="s">
        <v>7</v>
      </c>
      <c r="C97" s="6">
        <f>D97+E97+F97+G97+H97</f>
        <v>0</v>
      </c>
      <c r="D97" s="6">
        <v>0</v>
      </c>
      <c r="E97" s="42">
        <v>0</v>
      </c>
      <c r="F97" s="42">
        <v>0</v>
      </c>
      <c r="G97" s="6">
        <v>0</v>
      </c>
      <c r="H97" s="6">
        <v>0</v>
      </c>
      <c r="I97" s="9"/>
      <c r="J97" s="1"/>
    </row>
    <row r="98" spans="1:10" ht="93.75" customHeight="1" x14ac:dyDescent="0.25">
      <c r="A98" s="4">
        <v>88</v>
      </c>
      <c r="B98" s="12" t="s">
        <v>69</v>
      </c>
      <c r="C98" s="53">
        <f>C100+C101</f>
        <v>816257</v>
      </c>
      <c r="D98" s="54">
        <f t="shared" ref="D98:G98" si="38">D100+D101</f>
        <v>171257</v>
      </c>
      <c r="E98" s="55">
        <f>SUM(E99:E101)</f>
        <v>150000</v>
      </c>
      <c r="F98" s="55">
        <f t="shared" si="38"/>
        <v>165000</v>
      </c>
      <c r="G98" s="54">
        <f t="shared" si="38"/>
        <v>165000</v>
      </c>
      <c r="H98" s="54">
        <f t="shared" ref="H98" si="39">H100+H101</f>
        <v>165000</v>
      </c>
      <c r="I98" s="49" t="s">
        <v>22</v>
      </c>
      <c r="J98" s="1"/>
    </row>
    <row r="99" spans="1:10" ht="16.5" customHeight="1" x14ac:dyDescent="0.25">
      <c r="A99" s="4">
        <v>89</v>
      </c>
      <c r="B99" s="14" t="s">
        <v>4</v>
      </c>
      <c r="C99" s="53" t="s">
        <v>13</v>
      </c>
      <c r="D99" s="53"/>
      <c r="E99" s="55"/>
      <c r="F99" s="55"/>
      <c r="G99" s="53" t="s">
        <v>13</v>
      </c>
      <c r="H99" s="53" t="s">
        <v>13</v>
      </c>
      <c r="I99" s="13" t="s">
        <v>56</v>
      </c>
      <c r="J99" s="1"/>
    </row>
    <row r="100" spans="1:10" x14ac:dyDescent="0.25">
      <c r="A100" s="4">
        <v>90</v>
      </c>
      <c r="B100" s="14" t="s">
        <v>14</v>
      </c>
      <c r="C100" s="53">
        <f>D100+E100+F100</f>
        <v>0</v>
      </c>
      <c r="D100" s="55">
        <v>0</v>
      </c>
      <c r="E100" s="55">
        <v>0</v>
      </c>
      <c r="F100" s="55">
        <v>0</v>
      </c>
      <c r="G100" s="53">
        <v>0</v>
      </c>
      <c r="H100" s="53">
        <v>0</v>
      </c>
      <c r="I100" s="15"/>
      <c r="J100" s="1"/>
    </row>
    <row r="101" spans="1:10" ht="15.75" customHeight="1" x14ac:dyDescent="0.25">
      <c r="A101" s="4">
        <v>91</v>
      </c>
      <c r="B101" s="14" t="s">
        <v>20</v>
      </c>
      <c r="C101" s="53">
        <f>D101+E101+F101+G101+H101</f>
        <v>816257</v>
      </c>
      <c r="D101" s="55">
        <v>171257</v>
      </c>
      <c r="E101" s="54">
        <v>150000</v>
      </c>
      <c r="F101" s="55">
        <v>165000</v>
      </c>
      <c r="G101" s="72">
        <v>165000</v>
      </c>
      <c r="H101" s="53">
        <v>165000</v>
      </c>
      <c r="I101" s="13"/>
      <c r="J101" s="1"/>
    </row>
    <row r="102" spans="1:10" x14ac:dyDescent="0.25">
      <c r="A102" s="4">
        <v>92</v>
      </c>
      <c r="B102" s="14" t="s">
        <v>12</v>
      </c>
      <c r="C102" s="53" t="s">
        <v>13</v>
      </c>
      <c r="D102" s="53"/>
      <c r="E102" s="55"/>
      <c r="F102" s="55"/>
      <c r="G102" s="53"/>
      <c r="H102" s="55"/>
      <c r="I102" s="15"/>
      <c r="J102" s="1"/>
    </row>
    <row r="103" spans="1:10" ht="117" customHeight="1" x14ac:dyDescent="0.25">
      <c r="A103" s="4">
        <v>93</v>
      </c>
      <c r="B103" s="22" t="s">
        <v>67</v>
      </c>
      <c r="C103" s="53">
        <f>C105+C106</f>
        <v>1390400</v>
      </c>
      <c r="D103" s="53">
        <f t="shared" ref="D103:G103" si="40">D104+D105+D106</f>
        <v>375600</v>
      </c>
      <c r="E103" s="55">
        <f t="shared" si="40"/>
        <v>324800</v>
      </c>
      <c r="F103" s="55">
        <f t="shared" si="40"/>
        <v>230000</v>
      </c>
      <c r="G103" s="53">
        <f t="shared" si="40"/>
        <v>230000</v>
      </c>
      <c r="H103" s="53">
        <f>H104+H105+H106</f>
        <v>230000</v>
      </c>
      <c r="I103" s="49" t="s">
        <v>22</v>
      </c>
      <c r="J103" s="1"/>
    </row>
    <row r="104" spans="1:10" ht="15.75" customHeight="1" x14ac:dyDescent="0.25">
      <c r="A104" s="4">
        <v>94</v>
      </c>
      <c r="B104" s="56" t="s">
        <v>4</v>
      </c>
      <c r="C104" s="53"/>
      <c r="D104" s="53"/>
      <c r="E104" s="55"/>
      <c r="F104" s="55"/>
      <c r="G104" s="53"/>
      <c r="H104" s="53"/>
      <c r="I104" s="15"/>
      <c r="J104" s="1"/>
    </row>
    <row r="105" spans="1:10" x14ac:dyDescent="0.25">
      <c r="A105" s="4">
        <v>95</v>
      </c>
      <c r="B105" s="56" t="s">
        <v>14</v>
      </c>
      <c r="C105" s="53">
        <f t="shared" ref="C105" si="41">D105+E105+F105+G105+H105</f>
        <v>300200</v>
      </c>
      <c r="D105" s="55">
        <v>187800</v>
      </c>
      <c r="E105" s="55">
        <v>112400</v>
      </c>
      <c r="F105" s="55">
        <v>0</v>
      </c>
      <c r="G105" s="72">
        <v>0</v>
      </c>
      <c r="H105" s="53">
        <v>0</v>
      </c>
      <c r="I105" s="13"/>
      <c r="J105" s="1"/>
    </row>
    <row r="106" spans="1:10" ht="38.25" x14ac:dyDescent="0.25">
      <c r="A106" s="4">
        <v>96</v>
      </c>
      <c r="B106" s="93" t="s">
        <v>70</v>
      </c>
      <c r="C106" s="53">
        <f>D106+E106+F106+G106+H106</f>
        <v>1090200</v>
      </c>
      <c r="D106" s="55">
        <v>187800</v>
      </c>
      <c r="E106" s="55">
        <v>212400</v>
      </c>
      <c r="F106" s="55">
        <v>230000</v>
      </c>
      <c r="G106" s="72">
        <v>230000</v>
      </c>
      <c r="H106" s="55">
        <v>230000</v>
      </c>
      <c r="I106" s="13"/>
      <c r="J106" s="1"/>
    </row>
    <row r="107" spans="1:10" x14ac:dyDescent="0.25">
      <c r="A107" s="4">
        <v>97</v>
      </c>
      <c r="B107" s="56" t="s">
        <v>12</v>
      </c>
      <c r="C107" s="53" t="s">
        <v>13</v>
      </c>
      <c r="D107" s="53"/>
      <c r="E107" s="55"/>
      <c r="F107" s="55"/>
      <c r="G107" s="53"/>
      <c r="H107" s="53"/>
      <c r="I107" s="13"/>
      <c r="J107" s="1"/>
    </row>
    <row r="108" spans="1:10" ht="42.75" x14ac:dyDescent="0.25">
      <c r="A108" s="4">
        <v>98</v>
      </c>
      <c r="B108" s="57" t="s">
        <v>50</v>
      </c>
      <c r="C108" s="58">
        <f>C110+C111</f>
        <v>14246855</v>
      </c>
      <c r="D108" s="58">
        <f t="shared" ref="D108:G108" si="42">D110+D111</f>
        <v>2412855</v>
      </c>
      <c r="E108" s="88">
        <f t="shared" si="42"/>
        <v>2834000</v>
      </c>
      <c r="F108" s="88">
        <f t="shared" si="42"/>
        <v>3000000</v>
      </c>
      <c r="G108" s="58">
        <f t="shared" si="42"/>
        <v>3000000</v>
      </c>
      <c r="H108" s="58">
        <f t="shared" ref="H108" si="43">H110+H111</f>
        <v>3000000</v>
      </c>
      <c r="I108" s="59" t="s">
        <v>31</v>
      </c>
      <c r="J108" s="1"/>
    </row>
    <row r="109" spans="1:10" ht="13.5" customHeight="1" x14ac:dyDescent="0.25">
      <c r="A109" s="4">
        <v>99</v>
      </c>
      <c r="B109" s="14" t="s">
        <v>4</v>
      </c>
      <c r="C109" s="60"/>
      <c r="D109" s="49"/>
      <c r="E109" s="61"/>
      <c r="F109" s="61"/>
      <c r="G109" s="49"/>
      <c r="H109" s="49"/>
      <c r="I109" s="13"/>
      <c r="J109" s="1"/>
    </row>
    <row r="110" spans="1:10" ht="17.25" customHeight="1" x14ac:dyDescent="0.25">
      <c r="A110" s="4">
        <v>100</v>
      </c>
      <c r="B110" s="14" t="s">
        <v>14</v>
      </c>
      <c r="C110" s="49">
        <f>D110+E110+F110+G110+H110</f>
        <v>0</v>
      </c>
      <c r="D110" s="49">
        <v>0</v>
      </c>
      <c r="E110" s="61">
        <v>0</v>
      </c>
      <c r="F110" s="61">
        <v>0</v>
      </c>
      <c r="G110" s="49">
        <v>0</v>
      </c>
      <c r="H110" s="49">
        <v>0</v>
      </c>
      <c r="I110" s="13"/>
      <c r="J110" s="1"/>
    </row>
    <row r="111" spans="1:10" x14ac:dyDescent="0.25">
      <c r="A111" s="4">
        <v>101</v>
      </c>
      <c r="B111" s="14" t="s">
        <v>20</v>
      </c>
      <c r="C111" s="49">
        <f>D111+E111+F111+G111+H111</f>
        <v>14246855</v>
      </c>
      <c r="D111" s="61">
        <v>2412855</v>
      </c>
      <c r="E111" s="61">
        <v>2834000</v>
      </c>
      <c r="F111" s="61">
        <v>3000000</v>
      </c>
      <c r="G111" s="73">
        <v>3000000</v>
      </c>
      <c r="H111" s="61">
        <v>3000000</v>
      </c>
      <c r="I111" s="13"/>
      <c r="J111" s="1"/>
    </row>
    <row r="112" spans="1:10" x14ac:dyDescent="0.25">
      <c r="A112" s="4">
        <v>102</v>
      </c>
      <c r="B112" s="14" t="s">
        <v>12</v>
      </c>
      <c r="C112" s="49"/>
      <c r="D112" s="49"/>
      <c r="E112" s="61"/>
      <c r="F112" s="61"/>
      <c r="G112" s="49"/>
      <c r="H112" s="49"/>
      <c r="I112" s="13"/>
      <c r="J112" s="1"/>
    </row>
    <row r="113" spans="1:10" x14ac:dyDescent="0.25">
      <c r="A113" s="4">
        <v>103</v>
      </c>
      <c r="B113" s="110" t="s">
        <v>15</v>
      </c>
      <c r="C113" s="111"/>
      <c r="D113" s="111"/>
      <c r="E113" s="111"/>
      <c r="F113" s="111"/>
      <c r="G113" s="111"/>
      <c r="H113" s="111"/>
      <c r="I113" s="112"/>
      <c r="J113" s="1"/>
    </row>
    <row r="114" spans="1:10" ht="52.5" customHeight="1" x14ac:dyDescent="0.25">
      <c r="A114" s="4">
        <v>104</v>
      </c>
      <c r="B114" s="59" t="s">
        <v>9</v>
      </c>
      <c r="C114" s="6">
        <f>D114+H114+F114+E114+G114</f>
        <v>4800800</v>
      </c>
      <c r="D114" s="6">
        <f t="shared" ref="D114:G114" si="44">D116+D117</f>
        <v>890600</v>
      </c>
      <c r="E114" s="42">
        <f t="shared" si="44"/>
        <v>1165200</v>
      </c>
      <c r="F114" s="42">
        <f t="shared" si="44"/>
        <v>915000</v>
      </c>
      <c r="G114" s="6">
        <f t="shared" si="44"/>
        <v>915000</v>
      </c>
      <c r="H114" s="6">
        <f t="shared" ref="H114" si="45">H116+H117</f>
        <v>915000</v>
      </c>
      <c r="I114" s="6"/>
      <c r="J114" s="1"/>
    </row>
    <row r="115" spans="1:10" ht="18.75" customHeight="1" x14ac:dyDescent="0.25">
      <c r="A115" s="4">
        <v>105</v>
      </c>
      <c r="B115" s="14" t="s">
        <v>4</v>
      </c>
      <c r="C115" s="6"/>
      <c r="D115" s="49"/>
      <c r="E115" s="61"/>
      <c r="F115" s="61"/>
      <c r="G115" s="49"/>
      <c r="H115" s="49"/>
      <c r="I115" s="17"/>
      <c r="J115" s="1"/>
    </row>
    <row r="116" spans="1:10" x14ac:dyDescent="0.25">
      <c r="A116" s="4">
        <v>106</v>
      </c>
      <c r="B116" s="14" t="s">
        <v>10</v>
      </c>
      <c r="C116" s="6">
        <f>D116+H116+F116+E116+G116</f>
        <v>191600</v>
      </c>
      <c r="D116" s="42">
        <f t="shared" ref="D116:G116" si="46">D122</f>
        <v>72000</v>
      </c>
      <c r="E116" s="42">
        <f t="shared" si="46"/>
        <v>119600</v>
      </c>
      <c r="F116" s="42">
        <f t="shared" si="46"/>
        <v>0</v>
      </c>
      <c r="G116" s="6">
        <f t="shared" si="46"/>
        <v>0</v>
      </c>
      <c r="H116" s="6">
        <f t="shared" ref="H116" si="47">H122</f>
        <v>0</v>
      </c>
      <c r="I116" s="9"/>
      <c r="J116" s="1"/>
    </row>
    <row r="117" spans="1:10" x14ac:dyDescent="0.25">
      <c r="A117" s="4">
        <v>107</v>
      </c>
      <c r="B117" s="14" t="s">
        <v>11</v>
      </c>
      <c r="C117" s="6">
        <f>D117+H117+F117+E117+G117</f>
        <v>4609200</v>
      </c>
      <c r="D117" s="6">
        <f t="shared" ref="D117:H117" si="48">D123</f>
        <v>818600</v>
      </c>
      <c r="E117" s="42">
        <f t="shared" si="48"/>
        <v>1045600</v>
      </c>
      <c r="F117" s="42">
        <f t="shared" si="48"/>
        <v>915000</v>
      </c>
      <c r="G117" s="6">
        <f t="shared" si="48"/>
        <v>915000</v>
      </c>
      <c r="H117" s="6">
        <f t="shared" si="48"/>
        <v>915000</v>
      </c>
      <c r="I117" s="9"/>
      <c r="J117" s="1"/>
    </row>
    <row r="118" spans="1:10" x14ac:dyDescent="0.25">
      <c r="A118" s="4">
        <v>108</v>
      </c>
      <c r="B118" s="14" t="s">
        <v>12</v>
      </c>
      <c r="C118" s="6"/>
      <c r="D118" s="6"/>
      <c r="E118" s="42"/>
      <c r="F118" s="42"/>
      <c r="G118" s="6"/>
      <c r="H118" s="6"/>
      <c r="I118" s="9"/>
      <c r="J118" s="1"/>
    </row>
    <row r="119" spans="1:10" x14ac:dyDescent="0.25">
      <c r="A119" s="4">
        <v>109</v>
      </c>
      <c r="B119" s="26" t="s">
        <v>28</v>
      </c>
      <c r="C119" s="48"/>
      <c r="D119" s="48"/>
      <c r="E119" s="85"/>
      <c r="F119" s="85"/>
      <c r="G119" s="48"/>
      <c r="H119" s="48"/>
      <c r="I119" s="27"/>
      <c r="J119" s="1"/>
    </row>
    <row r="120" spans="1:10" ht="33.75" customHeight="1" x14ac:dyDescent="0.25">
      <c r="A120" s="4">
        <v>110</v>
      </c>
      <c r="B120" s="10" t="s">
        <v>25</v>
      </c>
      <c r="C120" s="6">
        <f>D120+E120+F120+G120+H120</f>
        <v>4800800</v>
      </c>
      <c r="D120" s="6">
        <f t="shared" ref="D120:F120" si="49">D122+D123</f>
        <v>890600</v>
      </c>
      <c r="E120" s="42">
        <f t="shared" si="49"/>
        <v>1165200</v>
      </c>
      <c r="F120" s="42">
        <f t="shared" si="49"/>
        <v>915000</v>
      </c>
      <c r="G120" s="6">
        <f t="shared" ref="G120:H120" si="50">G122+G123</f>
        <v>915000</v>
      </c>
      <c r="H120" s="6">
        <f t="shared" si="50"/>
        <v>915000</v>
      </c>
      <c r="I120" s="9"/>
      <c r="J120" s="1"/>
    </row>
    <row r="121" spans="1:10" ht="15.75" customHeight="1" x14ac:dyDescent="0.25">
      <c r="A121" s="4">
        <v>111</v>
      </c>
      <c r="B121" s="7" t="s">
        <v>4</v>
      </c>
      <c r="C121" s="6"/>
      <c r="D121" s="6"/>
      <c r="E121" s="42"/>
      <c r="F121" s="42"/>
      <c r="G121" s="6"/>
      <c r="H121" s="6"/>
      <c r="I121" s="9"/>
      <c r="J121" s="1"/>
    </row>
    <row r="122" spans="1:10" x14ac:dyDescent="0.25">
      <c r="A122" s="4">
        <v>112</v>
      </c>
      <c r="B122" s="7" t="s">
        <v>5</v>
      </c>
      <c r="C122" s="6">
        <f>D122+E122+F122+G122+H122</f>
        <v>191600</v>
      </c>
      <c r="D122" s="42">
        <f>D127+D132</f>
        <v>72000</v>
      </c>
      <c r="E122" s="42">
        <f t="shared" ref="E122:H122" si="51">E127+E132</f>
        <v>119600</v>
      </c>
      <c r="F122" s="42">
        <f t="shared" si="51"/>
        <v>0</v>
      </c>
      <c r="G122" s="42">
        <f t="shared" si="51"/>
        <v>0</v>
      </c>
      <c r="H122" s="42">
        <f t="shared" si="51"/>
        <v>0</v>
      </c>
      <c r="I122" s="9"/>
      <c r="J122" s="1"/>
    </row>
    <row r="123" spans="1:10" x14ac:dyDescent="0.25">
      <c r="A123" s="4">
        <v>113</v>
      </c>
      <c r="B123" s="7" t="s">
        <v>6</v>
      </c>
      <c r="C123" s="6">
        <f>D123+E123+F123+G123+H123</f>
        <v>4609200</v>
      </c>
      <c r="D123" s="6">
        <f>D128+D133</f>
        <v>818600</v>
      </c>
      <c r="E123" s="42">
        <f t="shared" ref="E123:H123" si="52">E128+E133</f>
        <v>1045600</v>
      </c>
      <c r="F123" s="42">
        <f t="shared" si="52"/>
        <v>915000</v>
      </c>
      <c r="G123" s="6">
        <f t="shared" si="52"/>
        <v>915000</v>
      </c>
      <c r="H123" s="6">
        <f t="shared" si="52"/>
        <v>915000</v>
      </c>
      <c r="I123" s="9"/>
      <c r="J123" s="1"/>
    </row>
    <row r="124" spans="1:10" x14ac:dyDescent="0.25">
      <c r="A124" s="4">
        <v>114</v>
      </c>
      <c r="B124" s="7" t="s">
        <v>7</v>
      </c>
      <c r="C124" s="6"/>
      <c r="D124" s="6"/>
      <c r="E124" s="42"/>
      <c r="F124" s="42"/>
      <c r="G124" s="6"/>
      <c r="H124" s="6"/>
      <c r="I124" s="9"/>
      <c r="J124" s="1"/>
    </row>
    <row r="125" spans="1:10" ht="90" customHeight="1" x14ac:dyDescent="0.25">
      <c r="A125" s="4">
        <v>115</v>
      </c>
      <c r="B125" s="10" t="s">
        <v>51</v>
      </c>
      <c r="C125" s="6">
        <f>C127+C128</f>
        <v>3360871.5999999996</v>
      </c>
      <c r="D125" s="6">
        <f t="shared" ref="D125:G125" si="53">D127+D128</f>
        <v>560871.60000000009</v>
      </c>
      <c r="E125" s="42">
        <f>E127+E128</f>
        <v>700000</v>
      </c>
      <c r="F125" s="42">
        <f t="shared" si="53"/>
        <v>700000</v>
      </c>
      <c r="G125" s="6">
        <f t="shared" si="53"/>
        <v>700000</v>
      </c>
      <c r="H125" s="6">
        <f>H127+H128</f>
        <v>700000</v>
      </c>
      <c r="I125" s="9" t="s">
        <v>23</v>
      </c>
      <c r="J125" s="1"/>
    </row>
    <row r="126" spans="1:10" ht="20.25" customHeight="1" x14ac:dyDescent="0.25">
      <c r="A126" s="4">
        <v>116</v>
      </c>
      <c r="B126" s="14" t="s">
        <v>4</v>
      </c>
      <c r="C126" s="6"/>
      <c r="D126" s="6"/>
      <c r="E126" s="42"/>
      <c r="F126" s="42"/>
      <c r="G126" s="6"/>
      <c r="H126" s="6"/>
      <c r="I126" s="9" t="s">
        <v>57</v>
      </c>
      <c r="J126" s="1"/>
    </row>
    <row r="127" spans="1:10" x14ac:dyDescent="0.25">
      <c r="A127" s="4">
        <v>117</v>
      </c>
      <c r="B127" s="14" t="s">
        <v>14</v>
      </c>
      <c r="C127" s="6">
        <f t="shared" ref="C127:C129" si="54">D127+E127+F127+G127+H127</f>
        <v>5435.8</v>
      </c>
      <c r="D127" s="42">
        <v>5435.8</v>
      </c>
      <c r="E127" s="42">
        <v>0</v>
      </c>
      <c r="F127" s="42">
        <v>0</v>
      </c>
      <c r="G127" s="6">
        <v>0</v>
      </c>
      <c r="H127" s="6">
        <v>0</v>
      </c>
      <c r="I127" s="9"/>
      <c r="J127" s="1"/>
    </row>
    <row r="128" spans="1:10" ht="26.25" customHeight="1" x14ac:dyDescent="0.25">
      <c r="A128" s="4">
        <v>118</v>
      </c>
      <c r="B128" s="74" t="s">
        <v>60</v>
      </c>
      <c r="C128" s="6">
        <f t="shared" si="54"/>
        <v>3355435.8</v>
      </c>
      <c r="D128" s="42">
        <v>555435.80000000005</v>
      </c>
      <c r="E128" s="42">
        <v>700000</v>
      </c>
      <c r="F128" s="42">
        <v>700000</v>
      </c>
      <c r="G128" s="71">
        <v>700000</v>
      </c>
      <c r="H128" s="6">
        <v>700000</v>
      </c>
      <c r="I128" s="9"/>
      <c r="J128" s="1"/>
    </row>
    <row r="129" spans="1:10" x14ac:dyDescent="0.25">
      <c r="A129" s="4">
        <v>119</v>
      </c>
      <c r="B129" s="14" t="s">
        <v>12</v>
      </c>
      <c r="C129" s="6">
        <f t="shared" si="54"/>
        <v>0</v>
      </c>
      <c r="D129" s="6">
        <v>0</v>
      </c>
      <c r="E129" s="42">
        <v>0</v>
      </c>
      <c r="F129" s="42">
        <v>0</v>
      </c>
      <c r="G129" s="6">
        <v>0</v>
      </c>
      <c r="H129" s="6">
        <v>0</v>
      </c>
      <c r="I129" s="9"/>
      <c r="J129" s="1"/>
    </row>
    <row r="130" spans="1:10" ht="41.25" customHeight="1" x14ac:dyDescent="0.25">
      <c r="A130" s="4">
        <v>120</v>
      </c>
      <c r="B130" s="10" t="s">
        <v>59</v>
      </c>
      <c r="C130" s="6">
        <f>C132+C133</f>
        <v>1439928.4</v>
      </c>
      <c r="D130" s="6">
        <f t="shared" ref="D130:G130" si="55">D132+D133</f>
        <v>329728.40000000002</v>
      </c>
      <c r="E130" s="42">
        <f t="shared" si="55"/>
        <v>465200</v>
      </c>
      <c r="F130" s="42">
        <f t="shared" si="55"/>
        <v>215000</v>
      </c>
      <c r="G130" s="6">
        <f t="shared" si="55"/>
        <v>215000</v>
      </c>
      <c r="H130" s="6">
        <f>H132+H133</f>
        <v>215000</v>
      </c>
      <c r="I130" s="6" t="s">
        <v>23</v>
      </c>
      <c r="J130" s="1"/>
    </row>
    <row r="131" spans="1:10" ht="15.75" customHeight="1" x14ac:dyDescent="0.25">
      <c r="A131" s="4">
        <v>121</v>
      </c>
      <c r="B131" s="14" t="s">
        <v>4</v>
      </c>
      <c r="C131" s="6"/>
      <c r="D131" s="6"/>
      <c r="E131" s="42"/>
      <c r="F131" s="42"/>
      <c r="G131" s="6"/>
      <c r="H131" s="6"/>
      <c r="I131" s="9" t="s">
        <v>57</v>
      </c>
      <c r="J131" s="1"/>
    </row>
    <row r="132" spans="1:10" ht="17.25" customHeight="1" x14ac:dyDescent="0.25">
      <c r="A132" s="4">
        <v>122</v>
      </c>
      <c r="B132" s="14" t="s">
        <v>14</v>
      </c>
      <c r="C132" s="6">
        <f>D132+E132+F132+G132+H132</f>
        <v>186164.2</v>
      </c>
      <c r="D132" s="42">
        <v>66564.2</v>
      </c>
      <c r="E132" s="42">
        <v>119600</v>
      </c>
      <c r="F132" s="42">
        <v>0</v>
      </c>
      <c r="G132" s="71">
        <v>0</v>
      </c>
      <c r="H132" s="6">
        <v>0</v>
      </c>
      <c r="I132" s="9"/>
      <c r="J132" s="1"/>
    </row>
    <row r="133" spans="1:10" x14ac:dyDescent="0.25">
      <c r="A133" s="94">
        <v>123</v>
      </c>
      <c r="B133" s="74" t="s">
        <v>65</v>
      </c>
      <c r="C133" s="6">
        <f>D133+E133+F133+G133+H133</f>
        <v>1253764.2</v>
      </c>
      <c r="D133" s="42">
        <v>263164.2</v>
      </c>
      <c r="E133" s="42">
        <v>345600</v>
      </c>
      <c r="F133" s="42">
        <v>215000</v>
      </c>
      <c r="G133" s="71">
        <v>215000</v>
      </c>
      <c r="H133" s="6">
        <v>215000</v>
      </c>
      <c r="I133" s="9"/>
      <c r="J133" s="1"/>
    </row>
    <row r="134" spans="1:10" ht="15" customHeight="1" x14ac:dyDescent="0.25">
      <c r="A134" s="4">
        <v>124</v>
      </c>
      <c r="B134" s="14" t="s">
        <v>12</v>
      </c>
      <c r="C134" s="6" t="s">
        <v>13</v>
      </c>
      <c r="D134" s="6"/>
      <c r="E134" s="42"/>
      <c r="F134" s="42"/>
      <c r="G134" s="6"/>
      <c r="H134" s="6"/>
      <c r="I134" s="9"/>
      <c r="J134" s="1"/>
    </row>
    <row r="135" spans="1:10" ht="15" customHeight="1" x14ac:dyDescent="0.25">
      <c r="A135" s="4">
        <v>125</v>
      </c>
      <c r="B135" s="113" t="s">
        <v>54</v>
      </c>
      <c r="C135" s="114"/>
      <c r="D135" s="114"/>
      <c r="E135" s="114"/>
      <c r="F135" s="114"/>
      <c r="G135" s="114"/>
      <c r="H135" s="114"/>
      <c r="I135" s="115"/>
      <c r="J135" s="1"/>
    </row>
    <row r="136" spans="1:10" ht="46.5" customHeight="1" x14ac:dyDescent="0.25">
      <c r="A136" s="4">
        <v>126</v>
      </c>
      <c r="B136" s="16" t="s">
        <v>9</v>
      </c>
      <c r="C136" s="6">
        <f>D136+E136+F136+G136+H136</f>
        <v>30843977</v>
      </c>
      <c r="D136" s="6">
        <f>D139+D140</f>
        <v>5809988</v>
      </c>
      <c r="E136" s="42">
        <f>E139+E140</f>
        <v>6148089</v>
      </c>
      <c r="F136" s="42">
        <f>F138+F139</f>
        <v>6295300</v>
      </c>
      <c r="G136" s="6">
        <f>G138+G139</f>
        <v>6295300</v>
      </c>
      <c r="H136" s="6">
        <f>H138+H139</f>
        <v>6295300</v>
      </c>
      <c r="I136" s="3"/>
      <c r="J136" s="1"/>
    </row>
    <row r="137" spans="1:10" ht="14.25" customHeight="1" x14ac:dyDescent="0.25">
      <c r="A137" s="4">
        <v>127</v>
      </c>
      <c r="B137" s="14" t="s">
        <v>4</v>
      </c>
      <c r="C137" s="6">
        <f t="shared" ref="C137:C138" si="56">D137+E137+F137+G137+H137</f>
        <v>0</v>
      </c>
      <c r="D137" s="6">
        <f>D143</f>
        <v>0</v>
      </c>
      <c r="E137" s="42">
        <f>E143</f>
        <v>0</v>
      </c>
      <c r="F137" s="42">
        <f>F143</f>
        <v>0</v>
      </c>
      <c r="G137" s="6">
        <f>G143</f>
        <v>0</v>
      </c>
      <c r="H137" s="6">
        <f>H143</f>
        <v>0</v>
      </c>
      <c r="I137" s="17"/>
      <c r="J137" s="1"/>
    </row>
    <row r="138" spans="1:10" x14ac:dyDescent="0.25">
      <c r="A138" s="4">
        <v>128</v>
      </c>
      <c r="B138" s="14" t="s">
        <v>10</v>
      </c>
      <c r="C138" s="6">
        <f t="shared" si="56"/>
        <v>0</v>
      </c>
      <c r="D138" s="6">
        <f t="shared" ref="D138:G138" si="57">D144</f>
        <v>0</v>
      </c>
      <c r="E138" s="42">
        <f t="shared" si="57"/>
        <v>0</v>
      </c>
      <c r="F138" s="42">
        <f t="shared" si="57"/>
        <v>0</v>
      </c>
      <c r="G138" s="6">
        <f t="shared" si="57"/>
        <v>0</v>
      </c>
      <c r="H138" s="6">
        <f>H144</f>
        <v>0</v>
      </c>
      <c r="I138" s="9"/>
      <c r="J138" s="1"/>
    </row>
    <row r="139" spans="1:10" x14ac:dyDescent="0.25">
      <c r="A139" s="4">
        <v>129</v>
      </c>
      <c r="B139" s="14" t="s">
        <v>6</v>
      </c>
      <c r="C139" s="6">
        <f>D139+E139+F139+G139+H139</f>
        <v>30843977</v>
      </c>
      <c r="D139" s="42">
        <f>D145</f>
        <v>5809988</v>
      </c>
      <c r="E139" s="42">
        <f t="shared" ref="E139:H139" si="58">E145</f>
        <v>6148089</v>
      </c>
      <c r="F139" s="42">
        <f t="shared" si="58"/>
        <v>6295300</v>
      </c>
      <c r="G139" s="42">
        <f t="shared" si="58"/>
        <v>6295300</v>
      </c>
      <c r="H139" s="42">
        <f t="shared" si="58"/>
        <v>6295300</v>
      </c>
      <c r="I139" s="9"/>
    </row>
    <row r="140" spans="1:10" x14ac:dyDescent="0.25">
      <c r="A140" s="4">
        <v>130</v>
      </c>
      <c r="B140" s="14" t="s">
        <v>7</v>
      </c>
      <c r="C140" s="6">
        <f>D140+E140+F140+G140+H140</f>
        <v>0</v>
      </c>
      <c r="D140" s="6">
        <f t="shared" ref="D140:G140" si="59">D146</f>
        <v>0</v>
      </c>
      <c r="E140" s="42">
        <f t="shared" si="59"/>
        <v>0</v>
      </c>
      <c r="F140" s="42">
        <f t="shared" si="59"/>
        <v>0</v>
      </c>
      <c r="G140" s="6">
        <f t="shared" si="59"/>
        <v>0</v>
      </c>
      <c r="H140" s="6">
        <f>H146</f>
        <v>0</v>
      </c>
      <c r="I140" s="9"/>
    </row>
    <row r="141" spans="1:10" x14ac:dyDescent="0.25">
      <c r="A141" s="4">
        <v>131</v>
      </c>
      <c r="B141" s="26" t="s">
        <v>28</v>
      </c>
      <c r="C141" s="48"/>
      <c r="D141" s="48"/>
      <c r="E141" s="85"/>
      <c r="F141" s="92"/>
      <c r="G141" s="62"/>
      <c r="H141" s="62"/>
      <c r="I141" s="9"/>
    </row>
    <row r="142" spans="1:10" ht="42" customHeight="1" x14ac:dyDescent="0.25">
      <c r="A142" s="4">
        <f t="shared" ref="A142:A146" si="60">A141+1</f>
        <v>132</v>
      </c>
      <c r="B142" s="12" t="s">
        <v>52</v>
      </c>
      <c r="C142" s="6">
        <f t="shared" ref="C142:H142" si="61">C144+C145</f>
        <v>30843977</v>
      </c>
      <c r="D142" s="6">
        <f t="shared" si="61"/>
        <v>5809988</v>
      </c>
      <c r="E142" s="42">
        <f t="shared" si="61"/>
        <v>6148089</v>
      </c>
      <c r="F142" s="42">
        <f t="shared" si="61"/>
        <v>6295300</v>
      </c>
      <c r="G142" s="6">
        <f t="shared" si="61"/>
        <v>6295300</v>
      </c>
      <c r="H142" s="6">
        <f t="shared" si="61"/>
        <v>6295300</v>
      </c>
      <c r="I142" s="63" t="s">
        <v>30</v>
      </c>
    </row>
    <row r="143" spans="1:10" x14ac:dyDescent="0.25">
      <c r="A143" s="4">
        <f t="shared" si="60"/>
        <v>133</v>
      </c>
      <c r="B143" s="14" t="s">
        <v>4</v>
      </c>
      <c r="C143" s="6">
        <f t="shared" ref="C143:C144" si="62">D143+E143+F143+G143+H146</f>
        <v>0</v>
      </c>
      <c r="D143" s="38">
        <v>0</v>
      </c>
      <c r="E143" s="42">
        <v>0</v>
      </c>
      <c r="F143" s="42">
        <v>0</v>
      </c>
      <c r="G143" s="38">
        <v>0</v>
      </c>
      <c r="H143" s="38">
        <v>0</v>
      </c>
      <c r="I143" s="9"/>
    </row>
    <row r="144" spans="1:10" x14ac:dyDescent="0.25">
      <c r="A144" s="4">
        <f>A143+1</f>
        <v>134</v>
      </c>
      <c r="B144" s="14" t="s">
        <v>10</v>
      </c>
      <c r="C144" s="6">
        <f t="shared" si="62"/>
        <v>0</v>
      </c>
      <c r="D144" s="38">
        <v>0</v>
      </c>
      <c r="E144" s="42">
        <v>0</v>
      </c>
      <c r="F144" s="42">
        <v>0</v>
      </c>
      <c r="G144" s="38">
        <v>0</v>
      </c>
      <c r="H144" s="38">
        <v>0</v>
      </c>
      <c r="I144" s="9"/>
    </row>
    <row r="145" spans="1:9" x14ac:dyDescent="0.25">
      <c r="A145" s="4">
        <f t="shared" si="60"/>
        <v>135</v>
      </c>
      <c r="B145" s="14" t="s">
        <v>19</v>
      </c>
      <c r="C145" s="6">
        <f>D145+E145+F145+G145+H145</f>
        <v>30843977</v>
      </c>
      <c r="D145" s="64">
        <v>5809988</v>
      </c>
      <c r="E145" s="89">
        <v>6148089</v>
      </c>
      <c r="F145" s="89">
        <v>6295300</v>
      </c>
      <c r="G145" s="75">
        <v>6295300</v>
      </c>
      <c r="H145" s="64">
        <v>6295300</v>
      </c>
      <c r="I145" s="9"/>
    </row>
    <row r="146" spans="1:9" x14ac:dyDescent="0.25">
      <c r="A146" s="4">
        <f t="shared" si="60"/>
        <v>136</v>
      </c>
      <c r="B146" s="14" t="s">
        <v>12</v>
      </c>
      <c r="C146" s="6">
        <f>D146+E146+F146+G146+H146</f>
        <v>0</v>
      </c>
      <c r="D146" s="6">
        <v>0</v>
      </c>
      <c r="E146" s="42">
        <v>0</v>
      </c>
      <c r="F146" s="42">
        <v>0</v>
      </c>
      <c r="G146" s="6">
        <v>0</v>
      </c>
      <c r="H146" s="6">
        <v>0</v>
      </c>
      <c r="I146" s="65"/>
    </row>
    <row r="147" spans="1:9" x14ac:dyDescent="0.25">
      <c r="B147" s="66"/>
      <c r="C147" s="67"/>
      <c r="D147" s="67"/>
      <c r="E147" s="90"/>
      <c r="F147" s="90"/>
      <c r="G147" s="67"/>
      <c r="H147" s="67"/>
      <c r="I147" s="66"/>
    </row>
    <row r="148" spans="1:9" x14ac:dyDescent="0.25">
      <c r="B148" s="99"/>
      <c r="C148" s="99"/>
      <c r="D148" s="99"/>
      <c r="E148" s="99"/>
      <c r="F148" s="99"/>
      <c r="G148" s="68"/>
      <c r="H148" s="68"/>
      <c r="I148" s="43"/>
    </row>
  </sheetData>
  <mergeCells count="12">
    <mergeCell ref="B148:F148"/>
    <mergeCell ref="F1:I1"/>
    <mergeCell ref="A2:I2"/>
    <mergeCell ref="A3:A4"/>
    <mergeCell ref="B3:B4"/>
    <mergeCell ref="C3:H3"/>
    <mergeCell ref="I3:I4"/>
    <mergeCell ref="B113:I113"/>
    <mergeCell ref="B135:I135"/>
    <mergeCell ref="B11:H11"/>
    <mergeCell ref="B17:H17"/>
    <mergeCell ref="B23:I23"/>
  </mergeCells>
  <phoneticPr fontId="3" type="noConversion"/>
  <pageMargins left="0.11811023622047245" right="0.11811023622047245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2013-11-14T08:05:53Z</cp:lastPrinted>
  <dcterms:created xsi:type="dcterms:W3CDTF">2006-09-16T00:00:00Z</dcterms:created>
  <dcterms:modified xsi:type="dcterms:W3CDTF">2024-09-13T04:47:00Z</dcterms:modified>
</cp:coreProperties>
</file>