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19440" windowHeight="13140"/>
  </bookViews>
  <sheets>
    <sheet name="Лист1" sheetId="1" r:id="rId1"/>
  </sheets>
  <definedNames>
    <definedName name="_Hlk81307241" localSheetId="0">Лист1!$A$109</definedName>
  </definedNames>
  <calcPr calcId="152511"/>
</workbook>
</file>

<file path=xl/calcChain.xml><?xml version="1.0" encoding="utf-8"?>
<calcChain xmlns="http://schemas.openxmlformats.org/spreadsheetml/2006/main">
  <c r="E90" i="1" l="1"/>
  <c r="E99" i="1"/>
  <c r="E89" i="1" s="1"/>
  <c r="E21" i="1" s="1"/>
  <c r="E97" i="1"/>
  <c r="E87" i="1" s="1"/>
  <c r="E96" i="1"/>
  <c r="E86" i="1" s="1"/>
  <c r="E27" i="1" l="1"/>
  <c r="E98" i="1" l="1"/>
  <c r="E88" i="1" l="1"/>
  <c r="E85" i="1" s="1"/>
  <c r="E95" i="1"/>
  <c r="E45" i="1"/>
  <c r="F45" i="1"/>
  <c r="G45" i="1"/>
  <c r="H45" i="1"/>
  <c r="G60" i="1" l="1"/>
  <c r="H60" i="1"/>
  <c r="F60" i="1"/>
  <c r="F65" i="1" l="1"/>
  <c r="G65" i="1"/>
  <c r="H65" i="1"/>
  <c r="E65" i="1"/>
  <c r="E37" i="1"/>
  <c r="E44" i="1" l="1"/>
  <c r="F44" i="1"/>
  <c r="G44" i="1"/>
  <c r="H44" i="1"/>
  <c r="E100" i="1" l="1"/>
  <c r="E105" i="1"/>
  <c r="D99" i="1" l="1"/>
  <c r="D98" i="1"/>
  <c r="C98" i="1" s="1"/>
  <c r="D100" i="1"/>
  <c r="C101" i="1"/>
  <c r="C102" i="1"/>
  <c r="C103" i="1"/>
  <c r="C104" i="1"/>
  <c r="D105" i="1"/>
  <c r="C109" i="1"/>
  <c r="C108" i="1"/>
  <c r="A110" i="1"/>
  <c r="A111" i="1" s="1"/>
  <c r="A112" i="1" s="1"/>
  <c r="A113" i="1" s="1"/>
  <c r="C99" i="1" l="1"/>
  <c r="C100" i="1"/>
  <c r="C105" i="1"/>
  <c r="D95" i="1"/>
  <c r="D45" i="1" l="1"/>
  <c r="D44" i="1"/>
  <c r="F27" i="1"/>
  <c r="G27" i="1"/>
  <c r="H27" i="1"/>
  <c r="D27" i="1"/>
  <c r="C47" i="1"/>
  <c r="C49" i="1"/>
  <c r="C27" i="1" s="1"/>
  <c r="C48" i="1" l="1"/>
  <c r="C44" i="1" s="1"/>
  <c r="C45" i="1" l="1"/>
  <c r="F89" i="1"/>
  <c r="G89" i="1"/>
  <c r="H89" i="1"/>
  <c r="D65" i="1"/>
  <c r="E60" i="1"/>
  <c r="D60" i="1"/>
  <c r="F88" i="1" l="1"/>
  <c r="G88" i="1"/>
  <c r="H88" i="1"/>
  <c r="E26" i="1"/>
  <c r="F26" i="1"/>
  <c r="G26" i="1"/>
  <c r="H26" i="1"/>
  <c r="D37" i="1"/>
  <c r="D26" i="1" s="1"/>
  <c r="D88" i="1" l="1"/>
  <c r="D89" i="1"/>
  <c r="D21" i="1" s="1"/>
  <c r="D115" i="1"/>
  <c r="C131" i="1" l="1"/>
  <c r="C132" i="1"/>
  <c r="C133" i="1"/>
  <c r="C134" i="1"/>
  <c r="D130" i="1"/>
  <c r="E130" i="1"/>
  <c r="F130" i="1"/>
  <c r="G130" i="1"/>
  <c r="H130" i="1"/>
  <c r="C126" i="1"/>
  <c r="C127" i="1"/>
  <c r="C128" i="1"/>
  <c r="C129" i="1"/>
  <c r="D125" i="1"/>
  <c r="E125" i="1"/>
  <c r="F125" i="1"/>
  <c r="G125" i="1"/>
  <c r="H125" i="1"/>
  <c r="C121" i="1"/>
  <c r="C122" i="1"/>
  <c r="C123" i="1"/>
  <c r="C124" i="1"/>
  <c r="D120" i="1"/>
  <c r="E120" i="1"/>
  <c r="F120" i="1"/>
  <c r="H120" i="1"/>
  <c r="G120" i="1"/>
  <c r="C116" i="1"/>
  <c r="C117" i="1"/>
  <c r="C118" i="1"/>
  <c r="C119" i="1"/>
  <c r="G115" i="1"/>
  <c r="C115" i="1" s="1"/>
  <c r="C120" i="1" l="1"/>
  <c r="C125" i="1"/>
  <c r="C130" i="1"/>
  <c r="D75" i="1"/>
  <c r="D76" i="1"/>
  <c r="D77" i="1"/>
  <c r="D71" i="1" s="1"/>
  <c r="D78" i="1"/>
  <c r="E75" i="1" l="1"/>
  <c r="E69" i="1" s="1"/>
  <c r="F75" i="1"/>
  <c r="G75" i="1"/>
  <c r="H75" i="1"/>
  <c r="E76" i="1"/>
  <c r="E70" i="1" s="1"/>
  <c r="F76" i="1"/>
  <c r="G76" i="1"/>
  <c r="H76" i="1"/>
  <c r="E77" i="1"/>
  <c r="E71" i="1" s="1"/>
  <c r="F77" i="1"/>
  <c r="F71" i="1" s="1"/>
  <c r="G77" i="1"/>
  <c r="G71" i="1" s="1"/>
  <c r="H77" i="1"/>
  <c r="H71" i="1" s="1"/>
  <c r="E78" i="1"/>
  <c r="E72" i="1" s="1"/>
  <c r="F78" i="1"/>
  <c r="G78" i="1"/>
  <c r="H78" i="1"/>
  <c r="E68" i="1" l="1"/>
  <c r="C75" i="1"/>
  <c r="C91" i="1"/>
  <c r="C92" i="1"/>
  <c r="C93" i="1"/>
  <c r="C94" i="1"/>
  <c r="C96" i="1"/>
  <c r="C97" i="1"/>
  <c r="C111" i="1"/>
  <c r="C112" i="1"/>
  <c r="C113" i="1"/>
  <c r="C114" i="1"/>
  <c r="C80" i="1"/>
  <c r="C81" i="1"/>
  <c r="C82" i="1"/>
  <c r="C83" i="1"/>
  <c r="C65" i="1" l="1"/>
  <c r="C60" i="1"/>
  <c r="C42" i="1"/>
  <c r="C39" i="1" l="1"/>
  <c r="H39" i="1"/>
  <c r="G39" i="1"/>
  <c r="F39" i="1"/>
  <c r="E39" i="1"/>
  <c r="D39" i="1"/>
  <c r="G74" i="1" l="1"/>
  <c r="H110" i="1" l="1"/>
  <c r="G110" i="1"/>
  <c r="F110" i="1"/>
  <c r="E110" i="1"/>
  <c r="D110" i="1"/>
  <c r="H21" i="1"/>
  <c r="H87" i="1"/>
  <c r="H86" i="1"/>
  <c r="G21" i="1"/>
  <c r="G87" i="1"/>
  <c r="G86" i="1"/>
  <c r="H95" i="1"/>
  <c r="G95" i="1"/>
  <c r="F95" i="1"/>
  <c r="C95" i="1" s="1"/>
  <c r="H18" i="1" l="1"/>
  <c r="H85" i="1"/>
  <c r="G18" i="1"/>
  <c r="G85" i="1"/>
  <c r="C110" i="1"/>
  <c r="F79" i="1" l="1"/>
  <c r="D86" i="1" l="1"/>
  <c r="F86" i="1"/>
  <c r="D87" i="1"/>
  <c r="F87" i="1"/>
  <c r="F85" i="1" l="1"/>
  <c r="E18" i="1"/>
  <c r="C77" i="1"/>
  <c r="C76" i="1"/>
  <c r="C78" i="1"/>
  <c r="F69" i="1"/>
  <c r="F18" i="1"/>
  <c r="C86" i="1"/>
  <c r="D18" i="1"/>
  <c r="C87" i="1"/>
  <c r="C88" i="1"/>
  <c r="F74" i="1"/>
  <c r="C18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E14" i="1"/>
  <c r="G14" i="1"/>
  <c r="H14" i="1"/>
  <c r="E15" i="1"/>
  <c r="F15" i="1"/>
  <c r="G15" i="1"/>
  <c r="D15" i="1"/>
  <c r="H15" i="1"/>
  <c r="E16" i="1"/>
  <c r="E11" i="1" s="1"/>
  <c r="F16" i="1"/>
  <c r="G16" i="1"/>
  <c r="G11" i="1" s="1"/>
  <c r="H16" i="1"/>
  <c r="H11" i="1" s="1"/>
  <c r="D16" i="1"/>
  <c r="D14" i="1"/>
  <c r="F13" i="1"/>
  <c r="F8" i="1" s="1"/>
  <c r="G13" i="1"/>
  <c r="G8" i="1" s="1"/>
  <c r="H69" i="1"/>
  <c r="D13" i="1"/>
  <c r="H79" i="1"/>
  <c r="G79" i="1"/>
  <c r="E79" i="1"/>
  <c r="D79" i="1"/>
  <c r="C15" i="1" l="1"/>
  <c r="D8" i="1"/>
  <c r="C16" i="1"/>
  <c r="F21" i="1"/>
  <c r="F11" i="1" s="1"/>
  <c r="D85" i="1"/>
  <c r="C89" i="1"/>
  <c r="D72" i="1"/>
  <c r="H72" i="1"/>
  <c r="G72" i="1"/>
  <c r="G69" i="1"/>
  <c r="D70" i="1"/>
  <c r="G12" i="1"/>
  <c r="D12" i="1"/>
  <c r="D74" i="1"/>
  <c r="H13" i="1"/>
  <c r="E13" i="1"/>
  <c r="D69" i="1"/>
  <c r="E74" i="1"/>
  <c r="C79" i="1"/>
  <c r="H74" i="1"/>
  <c r="F72" i="1"/>
  <c r="F70" i="1"/>
  <c r="F14" i="1"/>
  <c r="F12" i="1" s="1"/>
  <c r="H70" i="1"/>
  <c r="G70" i="1"/>
  <c r="D68" i="1" l="1"/>
  <c r="G68" i="1"/>
  <c r="C13" i="1"/>
  <c r="C74" i="1"/>
  <c r="C14" i="1"/>
  <c r="H12" i="1"/>
  <c r="H8" i="1"/>
  <c r="E12" i="1"/>
  <c r="E8" i="1"/>
  <c r="C85" i="1"/>
  <c r="C21" i="1"/>
  <c r="D11" i="1"/>
  <c r="C11" i="1" s="1"/>
  <c r="H68" i="1"/>
  <c r="F68" i="1"/>
  <c r="C70" i="1"/>
  <c r="C69" i="1"/>
  <c r="C71" i="1"/>
  <c r="C72" i="1"/>
  <c r="F90" i="1"/>
  <c r="G90" i="1"/>
  <c r="H90" i="1"/>
  <c r="D90" i="1"/>
  <c r="C8" i="1" l="1"/>
  <c r="C12" i="1"/>
  <c r="C90" i="1"/>
  <c r="C37" i="1" l="1"/>
  <c r="C26" i="1" s="1"/>
  <c r="C68" i="1"/>
  <c r="H62" i="1" l="1"/>
  <c r="E57" i="1"/>
  <c r="F57" i="1"/>
  <c r="G57" i="1"/>
  <c r="E36" i="1"/>
  <c r="E25" i="1" s="1"/>
  <c r="F36" i="1"/>
  <c r="F25" i="1" s="1"/>
  <c r="G36" i="1"/>
  <c r="G25" i="1" s="1"/>
  <c r="H36" i="1"/>
  <c r="H25" i="1" s="1"/>
  <c r="D36" i="1"/>
  <c r="D25" i="1" s="1"/>
  <c r="H19" i="1" l="1"/>
  <c r="H9" i="1" s="1"/>
  <c r="H23" i="1"/>
  <c r="C36" i="1"/>
  <c r="C25" i="1" s="1"/>
  <c r="G34" i="1"/>
  <c r="F34" i="1"/>
  <c r="E34" i="1"/>
  <c r="H54" i="1"/>
  <c r="H57" i="1"/>
  <c r="H34" i="1"/>
  <c r="H51" i="1" l="1"/>
  <c r="H20" i="1"/>
  <c r="H10" i="1" s="1"/>
  <c r="H7" i="1" s="1"/>
  <c r="H17" i="1" l="1"/>
  <c r="G62" i="1"/>
  <c r="G54" i="1" l="1"/>
  <c r="G23" i="1"/>
  <c r="G19" i="1" l="1"/>
  <c r="G9" i="1" s="1"/>
  <c r="G51" i="1"/>
  <c r="G20" i="1"/>
  <c r="G10" i="1" s="1"/>
  <c r="G7" i="1" l="1"/>
  <c r="G17" i="1"/>
  <c r="F19" i="1" l="1"/>
  <c r="F9" i="1" s="1"/>
  <c r="F23" i="1"/>
  <c r="E19" i="1"/>
  <c r="E9" i="1" s="1"/>
  <c r="E23" i="1"/>
  <c r="D19" i="1"/>
  <c r="D9" i="1" s="1"/>
  <c r="D23" i="1"/>
  <c r="C19" i="1" l="1"/>
  <c r="C9" i="1"/>
  <c r="D62" i="1"/>
  <c r="C23" i="1" l="1"/>
  <c r="D34" i="1"/>
  <c r="E62" i="1" l="1"/>
  <c r="F62" i="1"/>
  <c r="D57" i="1"/>
  <c r="D54" i="1" l="1"/>
  <c r="D20" i="1" s="1"/>
  <c r="E54" i="1"/>
  <c r="E20" i="1" s="1"/>
  <c r="E10" i="1" s="1"/>
  <c r="E7" i="1" s="1"/>
  <c r="F54" i="1"/>
  <c r="F20" i="1" s="1"/>
  <c r="F10" i="1" s="1"/>
  <c r="F7" i="1" s="1"/>
  <c r="C62" i="1"/>
  <c r="C57" i="1"/>
  <c r="C20" i="1" l="1"/>
  <c r="D10" i="1"/>
  <c r="C10" i="1" s="1"/>
  <c r="F17" i="1"/>
  <c r="E17" i="1"/>
  <c r="E51" i="1"/>
  <c r="F51" i="1"/>
  <c r="D51" i="1"/>
  <c r="C54" i="1"/>
  <c r="C51" i="1" s="1"/>
  <c r="D17" i="1" l="1"/>
  <c r="C17" i="1" s="1"/>
  <c r="C34" i="1"/>
  <c r="D7" i="1" l="1"/>
  <c r="C7" i="1" l="1"/>
</calcChain>
</file>

<file path=xl/sharedStrings.xml><?xml version="1.0" encoding="utf-8"?>
<sst xmlns="http://schemas.openxmlformats.org/spreadsheetml/2006/main" count="234" uniqueCount="51">
  <si>
    <t>№ строки</t>
  </si>
  <si>
    <t>Наименование мероприятия/источник расходов на финансирование</t>
  </si>
  <si>
    <t>всего</t>
  </si>
  <si>
    <t>ВСЕГО ПО МУНИЦИПАЛЬНОЙ ПОДПРОГРАММЕ, В ТОМ ЧИСЛЕ</t>
  </si>
  <si>
    <t>федеральный бюджет</t>
  </si>
  <si>
    <t>областной  бюджет</t>
  </si>
  <si>
    <t>местный бюджет</t>
  </si>
  <si>
    <t>внебюджетные источники</t>
  </si>
  <si>
    <t>ВСЕГО ПО МУНИЦИПАЛЬНОЙ ПРОГРАММЕ, В ТОМ ЧИСЛЕ</t>
  </si>
  <si>
    <t xml:space="preserve">ВСЕГО ПО МУНИЦИПАЛЬНОЙ
ПОДПРОГРАММЕ, В ТОМ ЧИСЛЕ:   
</t>
  </si>
  <si>
    <t>областной бюджет</t>
  </si>
  <si>
    <t xml:space="preserve">местный бюджет           </t>
  </si>
  <si>
    <t xml:space="preserve">внебюджетные источники   </t>
  </si>
  <si>
    <t>-</t>
  </si>
  <si>
    <t>Номер  целевых показателей, на достижение которых направлены мероприятия</t>
  </si>
  <si>
    <t>Объем расходов на выполнение мероприятия за счет всех источников ресурсного обеспечения, руб.</t>
  </si>
  <si>
    <t>Мероприятие 1. Предоставление субсидии на создание и (или) обеспечение деятельности организации инфраструктуры поддержки субъектов малого и среднего предпринимательства, всего, в том числе</t>
  </si>
  <si>
    <t>Капитальные вложения</t>
  </si>
  <si>
    <t>Прочие нужды</t>
  </si>
  <si>
    <t>2.Прочие  нужды</t>
  </si>
  <si>
    <t>1. Капитальные вложения</t>
  </si>
  <si>
    <t>Всего по направлению "Прочие нужды", в том числе</t>
  </si>
  <si>
    <t>Благоустройство стадиона с.Чернорицкое</t>
  </si>
  <si>
    <t>Мероприятие 2. Оказание имущественной поддержки субъектам малого и среднего предпринимательства и физическим лицам, не являющимися индивидуальными предпринимателями и применяющим специальный налоговый режим "Налог на профессиональный доход"</t>
  </si>
  <si>
    <t xml:space="preserve"> Подпрограмма 2. «Повышение эффективности производства агропромышленного комплекса Ирбитского муниципального образования»</t>
  </si>
  <si>
    <t xml:space="preserve"> Подпрограмма 3. «Комплексное развитие сельских территорий Ирбитского муниципального образования»</t>
  </si>
  <si>
    <t>Благоустройство детской площадки с.Белослудское</t>
  </si>
  <si>
    <t>Благоустройство детской площадки                                                          д. Мостовая</t>
  </si>
  <si>
    <t>Благоустройство детской площадки                                                          п. Курьинский</t>
  </si>
  <si>
    <t>Благоустройство детской дворовой территории МКД по ул. Юбилейная, д.21, п. Зайково</t>
  </si>
  <si>
    <t>Мероприятие 4. Организация и проведение соревнований между предприятиями, отделениями, бригадами и работниками агропромышленного комплекса</t>
  </si>
  <si>
    <t>Мероприятие 5. Организация и проведение праздника, посвященного Дню работника сельского хозяйства</t>
  </si>
  <si>
    <t>Мероприятие 6. Развитие газификации на сельских территориях</t>
  </si>
  <si>
    <t>Мероприятие 7. Улучшение жилищных условий граждан, проживающих на сельских территориях</t>
  </si>
  <si>
    <r>
      <rPr>
        <b/>
        <sz val="11"/>
        <rFont val="Times New Roman"/>
        <family val="1"/>
        <charset val="204"/>
      </rPr>
      <t>Мероприятие 8. Б</t>
    </r>
    <r>
      <rPr>
        <b/>
        <sz val="11"/>
        <color theme="1"/>
        <rFont val="Times New Roman"/>
        <family val="1"/>
        <charset val="204"/>
      </rPr>
      <t>лагоустройство сельских территорий</t>
    </r>
  </si>
  <si>
    <t xml:space="preserve">1.1.1.1.                                    1.1.1.2.         1.1.1.3.                                  </t>
  </si>
  <si>
    <t xml:space="preserve">2.1.1.1.                         2.1.1.2.                        2.1.1.3.       2.1.1.4.       2.1.1.5.       2.1.1.6.       </t>
  </si>
  <si>
    <t xml:space="preserve">2.1.1.1.                         2.1.1.2.                        2.1.1.3.       2.1.1.4.       2.1.1.5.       2.1.1.6. </t>
  </si>
  <si>
    <t xml:space="preserve">3.1.1.1.                3.1.1.2.                        </t>
  </si>
  <si>
    <t>3.1.2.1         3.1.2.2</t>
  </si>
  <si>
    <t>3.1.3.1.</t>
  </si>
  <si>
    <t xml:space="preserve">1.1.1.4.                                                          </t>
  </si>
  <si>
    <t>Мероприятие 3. Создание условий для обеспечения торговым обслуживанием в малочисленных населеных пунктах Ирбитского муниципального образования в том числе:</t>
  </si>
  <si>
    <t>На для предоставления субсидии на возмещение части затрат хозяйствующих субъектов, направленных на приобретение оборудованных автомагазинов (на условиях софинансирования из областного бюджета и внебюджетных источников)</t>
  </si>
  <si>
    <t>Благоустройство детской игровой площадки с.Белослудское</t>
  </si>
  <si>
    <t>Благоустройство детской игровой площадки п. Рябиновый</t>
  </si>
  <si>
    <t>Всего по направлению  «Капитальные вложения», в том числе</t>
  </si>
  <si>
    <t>Подпрограмма 1. «Развитие субъектов малого и среднего предпринимательства в Ирбитском муниципальном образовании»</t>
  </si>
  <si>
    <t>ПЛАН МЕРОПРИЯТИЙ ПО ВЫПОЛНЕНИЮ МУНИЦИПАЛЬНОЙ ПРОГРАММЫ «РАЗВИТИЕ ЭКОНОМИКИ ИРБИТСКОГО МУНИЦИПАЛЬНОГО  ОБРАЗОВАНИЯ  ДО 2027 ГОДА»</t>
  </si>
  <si>
    <t>Приложение №2 к Муниципальной программе «Развитие экономики Ирбитского муниципального образования до 2027 года»</t>
  </si>
  <si>
    <r>
      <t xml:space="preserve">Приложение №2 к Постановлению администрации 
Ирбитского муниципального образования
от </t>
    </r>
    <r>
      <rPr>
        <u/>
        <sz val="11"/>
        <color theme="1"/>
        <rFont val="Times New Roman"/>
        <family val="1"/>
        <charset val="204"/>
      </rPr>
      <t>05.12.2024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 xml:space="preserve">1176-ПА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</si>
</sst>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Liberation Serif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165" fontId="0" fillId="0" borderId="0" xfId="0" applyNumberFormat="1"/>
    <xf numFmtId="2" fontId="1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/>
    <xf numFmtId="2" fontId="0" fillId="0" borderId="0" xfId="0" applyNumberFormat="1"/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7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0" borderId="5" xfId="0" applyFont="1" applyBorder="1" applyAlignment="1">
      <alignment horizontal="right" wrapText="1"/>
    </xf>
    <xf numFmtId="0" fontId="8" fillId="0" borderId="1" xfId="0" applyFont="1" applyBorder="1" applyAlignment="1">
      <alignment horizontal="right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 vertical="top"/>
    </xf>
    <xf numFmtId="4" fontId="6" fillId="2" borderId="7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tabSelected="1" topLeftCell="A85" zoomScale="96" zoomScaleNormal="96" zoomScaleSheetLayoutView="120" workbookViewId="0">
      <selection activeCell="G2" sqref="G2:I2"/>
    </sheetView>
  </sheetViews>
  <sheetFormatPr defaultRowHeight="15" x14ac:dyDescent="0.25"/>
  <cols>
    <col min="1" max="1" width="5.42578125" customWidth="1"/>
    <col min="2" max="2" width="51.140625" customWidth="1"/>
    <col min="3" max="3" width="17" customWidth="1"/>
    <col min="4" max="4" width="14.28515625" customWidth="1"/>
    <col min="5" max="5" width="14.28515625" style="76" customWidth="1"/>
    <col min="6" max="6" width="15.7109375" style="76" customWidth="1"/>
    <col min="7" max="7" width="16.28515625" style="76" customWidth="1"/>
    <col min="8" max="8" width="14.85546875" customWidth="1"/>
    <col min="9" max="9" width="15.140625" style="55" customWidth="1"/>
    <col min="10" max="10" width="11.42578125" bestFit="1" customWidth="1"/>
    <col min="11" max="11" width="12.42578125" bestFit="1" customWidth="1"/>
  </cols>
  <sheetData>
    <row r="1" spans="1:10" ht="70.5" customHeight="1" x14ac:dyDescent="0.25">
      <c r="A1" s="1"/>
      <c r="B1" s="1"/>
      <c r="C1" s="1"/>
      <c r="D1" s="29"/>
      <c r="E1" s="61"/>
      <c r="F1" s="61"/>
      <c r="G1" s="85" t="s">
        <v>50</v>
      </c>
      <c r="H1" s="85"/>
      <c r="I1" s="85"/>
    </row>
    <row r="2" spans="1:10" ht="52.5" customHeight="1" x14ac:dyDescent="0.25">
      <c r="A2" s="1"/>
      <c r="B2" s="1"/>
      <c r="C2" s="1"/>
      <c r="D2" s="29"/>
      <c r="E2" s="61"/>
      <c r="F2" s="61"/>
      <c r="G2" s="85" t="s">
        <v>49</v>
      </c>
      <c r="H2" s="85"/>
      <c r="I2" s="85"/>
    </row>
    <row r="3" spans="1:10" ht="41.25" customHeight="1" x14ac:dyDescent="0.25">
      <c r="A3" s="92" t="s">
        <v>48</v>
      </c>
      <c r="B3" s="92"/>
      <c r="C3" s="92"/>
      <c r="D3" s="92"/>
      <c r="E3" s="92"/>
      <c r="F3" s="92"/>
      <c r="G3" s="92"/>
      <c r="H3" s="92"/>
      <c r="I3" s="92"/>
    </row>
    <row r="4" spans="1:10" ht="42.75" customHeight="1" x14ac:dyDescent="0.25">
      <c r="A4" s="86" t="s">
        <v>0</v>
      </c>
      <c r="B4" s="86" t="s">
        <v>1</v>
      </c>
      <c r="C4" s="95" t="s">
        <v>15</v>
      </c>
      <c r="D4" s="96"/>
      <c r="E4" s="96"/>
      <c r="F4" s="96"/>
      <c r="G4" s="96"/>
      <c r="H4" s="97"/>
      <c r="I4" s="88" t="s">
        <v>14</v>
      </c>
    </row>
    <row r="5" spans="1:10" ht="44.25" customHeight="1" x14ac:dyDescent="0.25">
      <c r="A5" s="87"/>
      <c r="B5" s="87"/>
      <c r="C5" s="6" t="s">
        <v>2</v>
      </c>
      <c r="D5" s="6">
        <v>2023</v>
      </c>
      <c r="E5" s="62">
        <v>2024</v>
      </c>
      <c r="F5" s="62">
        <v>2025</v>
      </c>
      <c r="G5" s="62">
        <v>2026</v>
      </c>
      <c r="H5" s="6">
        <v>2027</v>
      </c>
      <c r="I5" s="89"/>
    </row>
    <row r="6" spans="1:10" x14ac:dyDescent="0.25">
      <c r="A6" s="3">
        <v>1</v>
      </c>
      <c r="B6" s="3">
        <v>2</v>
      </c>
      <c r="C6" s="3">
        <v>3</v>
      </c>
      <c r="D6" s="3">
        <v>4</v>
      </c>
      <c r="E6" s="63">
        <v>5</v>
      </c>
      <c r="F6" s="63">
        <v>6</v>
      </c>
      <c r="G6" s="63">
        <v>7</v>
      </c>
      <c r="H6" s="3">
        <v>9</v>
      </c>
      <c r="I6" s="3">
        <v>10</v>
      </c>
    </row>
    <row r="7" spans="1:10" ht="29.25" x14ac:dyDescent="0.25">
      <c r="A7" s="3">
        <v>1</v>
      </c>
      <c r="B7" s="4" t="s">
        <v>8</v>
      </c>
      <c r="C7" s="28">
        <f t="shared" ref="C7:C11" si="0">D7+E7+F7+G7+H7</f>
        <v>153726516.53999999</v>
      </c>
      <c r="D7" s="28">
        <f t="shared" ref="D7:H7" si="1">D8+D9+D10+D11</f>
        <v>52610975.539999999</v>
      </c>
      <c r="E7" s="64">
        <f t="shared" si="1"/>
        <v>73465541</v>
      </c>
      <c r="F7" s="64">
        <f t="shared" si="1"/>
        <v>11850000</v>
      </c>
      <c r="G7" s="64">
        <f t="shared" si="1"/>
        <v>9400000</v>
      </c>
      <c r="H7" s="28">
        <f t="shared" si="1"/>
        <v>6400000</v>
      </c>
      <c r="I7" s="47"/>
    </row>
    <row r="8" spans="1:10" x14ac:dyDescent="0.25">
      <c r="A8" s="3">
        <f>A7+1</f>
        <v>2</v>
      </c>
      <c r="B8" s="2" t="s">
        <v>4</v>
      </c>
      <c r="C8" s="28">
        <f t="shared" si="0"/>
        <v>8572823.7400000002</v>
      </c>
      <c r="D8" s="15">
        <f>D13+D18</f>
        <v>5166700</v>
      </c>
      <c r="E8" s="65">
        <f t="shared" ref="E8:H8" si="2">E13+E18</f>
        <v>3406123.74</v>
      </c>
      <c r="F8" s="65">
        <f t="shared" si="2"/>
        <v>0</v>
      </c>
      <c r="G8" s="65">
        <f t="shared" si="2"/>
        <v>0</v>
      </c>
      <c r="H8" s="15">
        <f t="shared" si="2"/>
        <v>0</v>
      </c>
      <c r="I8" s="47"/>
    </row>
    <row r="9" spans="1:10" x14ac:dyDescent="0.25">
      <c r="A9" s="3">
        <f t="shared" ref="A9:A73" si="3">A8+1</f>
        <v>3</v>
      </c>
      <c r="B9" s="2" t="s">
        <v>5</v>
      </c>
      <c r="C9" s="28">
        <f t="shared" si="0"/>
        <v>81563441.859999999</v>
      </c>
      <c r="D9" s="15">
        <f>D14+D19</f>
        <v>32178000</v>
      </c>
      <c r="E9" s="65">
        <f t="shared" ref="E9:H9" si="4">E14+E19</f>
        <v>49385441.859999999</v>
      </c>
      <c r="F9" s="65">
        <f t="shared" si="4"/>
        <v>0</v>
      </c>
      <c r="G9" s="65">
        <f t="shared" si="4"/>
        <v>0</v>
      </c>
      <c r="H9" s="15">
        <f t="shared" si="4"/>
        <v>0</v>
      </c>
      <c r="I9" s="47"/>
    </row>
    <row r="10" spans="1:10" x14ac:dyDescent="0.25">
      <c r="A10" s="3">
        <f t="shared" si="3"/>
        <v>4</v>
      </c>
      <c r="B10" s="2" t="s">
        <v>6</v>
      </c>
      <c r="C10" s="28">
        <f t="shared" si="0"/>
        <v>46207450.939999998</v>
      </c>
      <c r="D10" s="15">
        <f>D15+D20</f>
        <v>8198075.54</v>
      </c>
      <c r="E10" s="65">
        <f t="shared" ref="E10:H10" si="5">E15+E20</f>
        <v>10359375.4</v>
      </c>
      <c r="F10" s="65">
        <f t="shared" si="5"/>
        <v>11850000</v>
      </c>
      <c r="G10" s="65">
        <f t="shared" si="5"/>
        <v>9400000</v>
      </c>
      <c r="H10" s="15">
        <f t="shared" si="5"/>
        <v>6400000</v>
      </c>
      <c r="I10" s="47"/>
      <c r="J10" s="20"/>
    </row>
    <row r="11" spans="1:10" x14ac:dyDescent="0.25">
      <c r="A11" s="3">
        <f t="shared" si="3"/>
        <v>5</v>
      </c>
      <c r="B11" s="2" t="s">
        <v>7</v>
      </c>
      <c r="C11" s="28">
        <f t="shared" si="0"/>
        <v>17382800</v>
      </c>
      <c r="D11" s="15">
        <f>D16+D21</f>
        <v>7068200</v>
      </c>
      <c r="E11" s="65">
        <f>E16+E21</f>
        <v>10314600</v>
      </c>
      <c r="F11" s="65">
        <f t="shared" ref="F11:H11" si="6">F16+F21</f>
        <v>0</v>
      </c>
      <c r="G11" s="65">
        <f t="shared" si="6"/>
        <v>0</v>
      </c>
      <c r="H11" s="15">
        <f t="shared" si="6"/>
        <v>0</v>
      </c>
      <c r="I11" s="47"/>
    </row>
    <row r="12" spans="1:10" ht="15.75" customHeight="1" x14ac:dyDescent="0.25">
      <c r="A12" s="3">
        <f t="shared" si="3"/>
        <v>6</v>
      </c>
      <c r="B12" s="32" t="s">
        <v>17</v>
      </c>
      <c r="C12" s="28">
        <f>D12+E12+F12+G12+H12</f>
        <v>64270416.539999999</v>
      </c>
      <c r="D12" s="28">
        <f>D13+D14+D15+D16</f>
        <v>24963375.539999999</v>
      </c>
      <c r="E12" s="64">
        <f t="shared" ref="E12:H12" si="7">E13+E14+E15+E16</f>
        <v>36807041</v>
      </c>
      <c r="F12" s="64">
        <f>F13+F14+F15+F16</f>
        <v>2500000</v>
      </c>
      <c r="G12" s="64">
        <f t="shared" si="7"/>
        <v>0</v>
      </c>
      <c r="H12" s="28">
        <f t="shared" si="7"/>
        <v>0</v>
      </c>
      <c r="I12" s="48"/>
    </row>
    <row r="13" spans="1:10" x14ac:dyDescent="0.25">
      <c r="A13" s="3">
        <f t="shared" si="3"/>
        <v>7</v>
      </c>
      <c r="B13" s="2" t="s">
        <v>4</v>
      </c>
      <c r="C13" s="15">
        <f t="shared" ref="C13:C15" si="8">D13+E13+F13+G13+H13</f>
        <v>0</v>
      </c>
      <c r="D13" s="15">
        <f t="shared" ref="D13:H15" si="9">D75</f>
        <v>0</v>
      </c>
      <c r="E13" s="65">
        <f t="shared" si="9"/>
        <v>0</v>
      </c>
      <c r="F13" s="65">
        <f t="shared" si="9"/>
        <v>0</v>
      </c>
      <c r="G13" s="65">
        <f t="shared" si="9"/>
        <v>0</v>
      </c>
      <c r="H13" s="15">
        <f t="shared" si="9"/>
        <v>0</v>
      </c>
      <c r="I13" s="48"/>
    </row>
    <row r="14" spans="1:10" x14ac:dyDescent="0.25">
      <c r="A14" s="3">
        <f t="shared" si="3"/>
        <v>8</v>
      </c>
      <c r="B14" s="2" t="s">
        <v>5</v>
      </c>
      <c r="C14" s="15">
        <f t="shared" si="8"/>
        <v>57198565.600000001</v>
      </c>
      <c r="D14" s="15">
        <f t="shared" si="9"/>
        <v>23174200</v>
      </c>
      <c r="E14" s="65">
        <f t="shared" si="9"/>
        <v>34024365.600000001</v>
      </c>
      <c r="F14" s="65">
        <f t="shared" si="9"/>
        <v>0</v>
      </c>
      <c r="G14" s="65">
        <f t="shared" si="9"/>
        <v>0</v>
      </c>
      <c r="H14" s="15">
        <f t="shared" si="9"/>
        <v>0</v>
      </c>
      <c r="I14" s="48"/>
    </row>
    <row r="15" spans="1:10" x14ac:dyDescent="0.25">
      <c r="A15" s="3">
        <f t="shared" si="3"/>
        <v>9</v>
      </c>
      <c r="B15" s="2" t="s">
        <v>6</v>
      </c>
      <c r="C15" s="15">
        <f t="shared" si="8"/>
        <v>7071850.9399999995</v>
      </c>
      <c r="D15" s="15">
        <f t="shared" si="9"/>
        <v>1789175.54</v>
      </c>
      <c r="E15" s="65">
        <f t="shared" si="9"/>
        <v>2782675.4</v>
      </c>
      <c r="F15" s="65">
        <f t="shared" si="9"/>
        <v>2500000</v>
      </c>
      <c r="G15" s="65">
        <f t="shared" si="9"/>
        <v>0</v>
      </c>
      <c r="H15" s="15">
        <f t="shared" si="9"/>
        <v>0</v>
      </c>
      <c r="I15" s="48"/>
    </row>
    <row r="16" spans="1:10" x14ac:dyDescent="0.25">
      <c r="A16" s="3">
        <f t="shared" si="3"/>
        <v>10</v>
      </c>
      <c r="B16" s="2" t="s">
        <v>7</v>
      </c>
      <c r="C16" s="15">
        <f>D16+E16+F16+G16+H16</f>
        <v>0</v>
      </c>
      <c r="D16" s="15">
        <f>D83</f>
        <v>0</v>
      </c>
      <c r="E16" s="65">
        <f t="shared" ref="E16:G16" si="10">E83</f>
        <v>0</v>
      </c>
      <c r="F16" s="65">
        <f t="shared" si="10"/>
        <v>0</v>
      </c>
      <c r="G16" s="65">
        <f t="shared" si="10"/>
        <v>0</v>
      </c>
      <c r="H16" s="15">
        <f>H83</f>
        <v>0</v>
      </c>
      <c r="I16" s="48"/>
    </row>
    <row r="17" spans="1:9" ht="18.75" customHeight="1" x14ac:dyDescent="0.25">
      <c r="A17" s="3">
        <f t="shared" si="3"/>
        <v>11</v>
      </c>
      <c r="B17" s="32" t="s">
        <v>18</v>
      </c>
      <c r="C17" s="15">
        <f t="shared" ref="C17:C20" si="11">D17+E17+F17+G17+H17</f>
        <v>89456100</v>
      </c>
      <c r="D17" s="28">
        <f>D18+D19+D20+D21</f>
        <v>27647600</v>
      </c>
      <c r="E17" s="64">
        <f t="shared" ref="E17:H17" si="12">E18+E19+E20+E21</f>
        <v>36658500</v>
      </c>
      <c r="F17" s="64">
        <f>F18+F19+F20+F21</f>
        <v>9350000</v>
      </c>
      <c r="G17" s="64">
        <f t="shared" si="12"/>
        <v>9400000</v>
      </c>
      <c r="H17" s="28">
        <f t="shared" si="12"/>
        <v>6400000</v>
      </c>
      <c r="I17" s="48"/>
    </row>
    <row r="18" spans="1:9" x14ac:dyDescent="0.25">
      <c r="A18" s="3">
        <f t="shared" si="3"/>
        <v>12</v>
      </c>
      <c r="B18" s="2" t="s">
        <v>4</v>
      </c>
      <c r="C18" s="15">
        <f t="shared" si="11"/>
        <v>8572823.7400000002</v>
      </c>
      <c r="D18" s="15">
        <f>D86</f>
        <v>5166700</v>
      </c>
      <c r="E18" s="65">
        <f t="shared" ref="E18:H18" si="13">E86</f>
        <v>3406123.74</v>
      </c>
      <c r="F18" s="65">
        <f t="shared" si="13"/>
        <v>0</v>
      </c>
      <c r="G18" s="65">
        <f t="shared" si="13"/>
        <v>0</v>
      </c>
      <c r="H18" s="15">
        <f t="shared" si="13"/>
        <v>0</v>
      </c>
      <c r="I18" s="48"/>
    </row>
    <row r="19" spans="1:9" x14ac:dyDescent="0.25">
      <c r="A19" s="3">
        <f t="shared" si="3"/>
        <v>13</v>
      </c>
      <c r="B19" s="2" t="s">
        <v>5</v>
      </c>
      <c r="C19" s="15">
        <f t="shared" si="11"/>
        <v>24364876.259999998</v>
      </c>
      <c r="D19" s="15">
        <f>D25+D87</f>
        <v>9003800</v>
      </c>
      <c r="E19" s="65">
        <f>E25+E87</f>
        <v>15361076.26</v>
      </c>
      <c r="F19" s="65">
        <f>F25+F87</f>
        <v>0</v>
      </c>
      <c r="G19" s="65">
        <f>G25+G87</f>
        <v>0</v>
      </c>
      <c r="H19" s="15">
        <f>H25+H87</f>
        <v>0</v>
      </c>
      <c r="I19" s="48"/>
    </row>
    <row r="20" spans="1:9" x14ac:dyDescent="0.25">
      <c r="A20" s="3">
        <f t="shared" si="3"/>
        <v>14</v>
      </c>
      <c r="B20" s="2" t="s">
        <v>6</v>
      </c>
      <c r="C20" s="15">
        <f t="shared" si="11"/>
        <v>39135600</v>
      </c>
      <c r="D20" s="15">
        <f>D26+D54+D88</f>
        <v>6408900</v>
      </c>
      <c r="E20" s="65">
        <f>E26+E54+E88</f>
        <v>7576700</v>
      </c>
      <c r="F20" s="65">
        <f>F26+F54+F88</f>
        <v>9350000</v>
      </c>
      <c r="G20" s="65">
        <f>G26+G54+G88</f>
        <v>9400000</v>
      </c>
      <c r="H20" s="15">
        <f>H26+H54+H88</f>
        <v>6400000</v>
      </c>
      <c r="I20" s="48"/>
    </row>
    <row r="21" spans="1:9" x14ac:dyDescent="0.25">
      <c r="A21" s="3">
        <f t="shared" si="3"/>
        <v>15</v>
      </c>
      <c r="B21" s="2" t="s">
        <v>7</v>
      </c>
      <c r="C21" s="15">
        <f>D21+E21+F21+G21+H21</f>
        <v>17382800</v>
      </c>
      <c r="D21" s="15">
        <f>D27+D89</f>
        <v>7068200</v>
      </c>
      <c r="E21" s="65">
        <f>E89+E49</f>
        <v>10314600</v>
      </c>
      <c r="F21" s="65">
        <f t="shared" ref="F21:H21" si="14">F89</f>
        <v>0</v>
      </c>
      <c r="G21" s="65">
        <f t="shared" si="14"/>
        <v>0</v>
      </c>
      <c r="H21" s="15">
        <f t="shared" si="14"/>
        <v>0</v>
      </c>
      <c r="I21" s="48"/>
    </row>
    <row r="22" spans="1:9" ht="20.25" customHeight="1" x14ac:dyDescent="0.25">
      <c r="A22" s="3">
        <f t="shared" si="3"/>
        <v>16</v>
      </c>
      <c r="B22" s="77" t="s">
        <v>47</v>
      </c>
      <c r="C22" s="93"/>
      <c r="D22" s="93"/>
      <c r="E22" s="93"/>
      <c r="F22" s="93"/>
      <c r="G22" s="93"/>
      <c r="H22" s="93"/>
      <c r="I22" s="94"/>
    </row>
    <row r="23" spans="1:9" ht="29.25" x14ac:dyDescent="0.25">
      <c r="A23" s="3">
        <f t="shared" si="3"/>
        <v>17</v>
      </c>
      <c r="B23" s="4" t="s">
        <v>3</v>
      </c>
      <c r="C23" s="35">
        <f>C25+C26+C27</f>
        <v>11442300</v>
      </c>
      <c r="D23" s="35">
        <f>D25+D26+D27</f>
        <v>4487300</v>
      </c>
      <c r="E23" s="41">
        <f t="shared" ref="E23:H23" si="15">E25+E26+E27</f>
        <v>4855000</v>
      </c>
      <c r="F23" s="41">
        <f t="shared" si="15"/>
        <v>700000</v>
      </c>
      <c r="G23" s="41">
        <f t="shared" si="15"/>
        <v>700000</v>
      </c>
      <c r="H23" s="35">
        <f t="shared" si="15"/>
        <v>700000</v>
      </c>
      <c r="I23" s="7"/>
    </row>
    <row r="24" spans="1:9" x14ac:dyDescent="0.25">
      <c r="A24" s="3">
        <f t="shared" si="3"/>
        <v>18</v>
      </c>
      <c r="B24" s="2" t="s">
        <v>4</v>
      </c>
      <c r="C24" s="18" t="s">
        <v>13</v>
      </c>
      <c r="D24" s="18" t="s">
        <v>13</v>
      </c>
      <c r="E24" s="26" t="s">
        <v>13</v>
      </c>
      <c r="F24" s="26" t="s">
        <v>13</v>
      </c>
      <c r="G24" s="26" t="s">
        <v>13</v>
      </c>
      <c r="H24" s="18" t="s">
        <v>13</v>
      </c>
      <c r="I24" s="7"/>
    </row>
    <row r="25" spans="1:9" x14ac:dyDescent="0.25">
      <c r="A25" s="3">
        <f t="shared" si="3"/>
        <v>19</v>
      </c>
      <c r="B25" s="2" t="s">
        <v>5</v>
      </c>
      <c r="C25" s="18">
        <f>C36+C47</f>
        <v>5460300</v>
      </c>
      <c r="D25" s="18">
        <f>D36+D47</f>
        <v>2672300</v>
      </c>
      <c r="E25" s="26">
        <f t="shared" ref="E25:H25" si="16">E36+E47</f>
        <v>2788000</v>
      </c>
      <c r="F25" s="26">
        <f t="shared" si="16"/>
        <v>0</v>
      </c>
      <c r="G25" s="26">
        <f t="shared" si="16"/>
        <v>0</v>
      </c>
      <c r="H25" s="18">
        <f t="shared" si="16"/>
        <v>0</v>
      </c>
      <c r="I25" s="7"/>
    </row>
    <row r="26" spans="1:9" x14ac:dyDescent="0.25">
      <c r="A26" s="3">
        <f t="shared" si="3"/>
        <v>20</v>
      </c>
      <c r="B26" s="2" t="s">
        <v>6</v>
      </c>
      <c r="C26" s="18">
        <f>C37+C42+C48</f>
        <v>4577000</v>
      </c>
      <c r="D26" s="18">
        <f>D37+D42+D48</f>
        <v>1215000</v>
      </c>
      <c r="E26" s="26">
        <f t="shared" ref="E26:H26" si="17">E37+E42+E48</f>
        <v>1262000</v>
      </c>
      <c r="F26" s="26">
        <f t="shared" si="17"/>
        <v>700000</v>
      </c>
      <c r="G26" s="26">
        <f t="shared" si="17"/>
        <v>700000</v>
      </c>
      <c r="H26" s="18">
        <f t="shared" si="17"/>
        <v>700000</v>
      </c>
      <c r="I26" s="7"/>
    </row>
    <row r="27" spans="1:9" ht="15" customHeight="1" x14ac:dyDescent="0.25">
      <c r="A27" s="3">
        <f t="shared" si="3"/>
        <v>21</v>
      </c>
      <c r="B27" s="33" t="s">
        <v>7</v>
      </c>
      <c r="C27" s="11">
        <f>C49</f>
        <v>1405000</v>
      </c>
      <c r="D27" s="11">
        <f>D49</f>
        <v>600000</v>
      </c>
      <c r="E27" s="66">
        <f>E49</f>
        <v>805000</v>
      </c>
      <c r="F27" s="66">
        <f t="shared" ref="F27:H27" si="18">F49</f>
        <v>0</v>
      </c>
      <c r="G27" s="66">
        <f t="shared" si="18"/>
        <v>0</v>
      </c>
      <c r="H27" s="11">
        <f t="shared" si="18"/>
        <v>0</v>
      </c>
      <c r="I27" s="7"/>
    </row>
    <row r="28" spans="1:9" ht="15.75" customHeight="1" x14ac:dyDescent="0.25">
      <c r="A28" s="3">
        <f t="shared" si="3"/>
        <v>22</v>
      </c>
      <c r="B28" s="80" t="s">
        <v>19</v>
      </c>
      <c r="C28" s="90"/>
      <c r="D28" s="90"/>
      <c r="E28" s="90"/>
      <c r="F28" s="90"/>
      <c r="G28" s="90"/>
      <c r="H28" s="90"/>
      <c r="I28" s="91"/>
    </row>
    <row r="29" spans="1:9" ht="43.5" hidden="1" customHeight="1" x14ac:dyDescent="0.25">
      <c r="A29" s="3">
        <f t="shared" si="3"/>
        <v>23</v>
      </c>
      <c r="B29" s="4"/>
      <c r="C29" s="11"/>
      <c r="D29" s="11"/>
      <c r="E29" s="66"/>
      <c r="F29" s="66"/>
      <c r="G29" s="66"/>
      <c r="H29" s="11"/>
      <c r="I29" s="14"/>
    </row>
    <row r="30" spans="1:9" hidden="1" x14ac:dyDescent="0.25">
      <c r="A30" s="3">
        <f t="shared" si="3"/>
        <v>24</v>
      </c>
      <c r="B30" s="2"/>
      <c r="C30" s="11"/>
      <c r="D30" s="11"/>
      <c r="E30" s="66"/>
      <c r="F30" s="66"/>
      <c r="G30" s="66"/>
      <c r="H30" s="11"/>
      <c r="I30" s="7"/>
    </row>
    <row r="31" spans="1:9" hidden="1" x14ac:dyDescent="0.25">
      <c r="A31" s="3">
        <f t="shared" si="3"/>
        <v>25</v>
      </c>
      <c r="B31" s="2"/>
      <c r="C31" s="11"/>
      <c r="D31" s="11"/>
      <c r="E31" s="66"/>
      <c r="F31" s="66"/>
      <c r="G31" s="66"/>
      <c r="H31" s="11"/>
      <c r="I31" s="7"/>
    </row>
    <row r="32" spans="1:9" hidden="1" x14ac:dyDescent="0.25">
      <c r="A32" s="3">
        <f t="shared" si="3"/>
        <v>26</v>
      </c>
      <c r="B32" s="2"/>
      <c r="C32" s="11"/>
      <c r="D32" s="11"/>
      <c r="E32" s="66"/>
      <c r="F32" s="66"/>
      <c r="G32" s="66"/>
      <c r="H32" s="11"/>
      <c r="I32" s="7"/>
    </row>
    <row r="33" spans="1:9" hidden="1" x14ac:dyDescent="0.25">
      <c r="A33" s="3">
        <f t="shared" si="3"/>
        <v>27</v>
      </c>
      <c r="B33" s="2"/>
      <c r="C33" s="11"/>
      <c r="D33" s="11"/>
      <c r="E33" s="66"/>
      <c r="F33" s="66"/>
      <c r="G33" s="66"/>
      <c r="H33" s="11"/>
      <c r="I33" s="7"/>
    </row>
    <row r="34" spans="1:9" ht="72.75" customHeight="1" x14ac:dyDescent="0.25">
      <c r="A34" s="3">
        <f t="shared" si="3"/>
        <v>28</v>
      </c>
      <c r="B34" s="13" t="s">
        <v>16</v>
      </c>
      <c r="C34" s="27">
        <f>C36+C37</f>
        <v>3365000</v>
      </c>
      <c r="D34" s="27">
        <f>D36+D37</f>
        <v>615000</v>
      </c>
      <c r="E34" s="37">
        <f t="shared" ref="E34:H34" si="19">E36+E37</f>
        <v>650000</v>
      </c>
      <c r="F34" s="37">
        <f t="shared" si="19"/>
        <v>700000</v>
      </c>
      <c r="G34" s="37">
        <f>G36+G37</f>
        <v>700000</v>
      </c>
      <c r="H34" s="27">
        <f t="shared" si="19"/>
        <v>700000</v>
      </c>
      <c r="I34" s="22" t="s">
        <v>35</v>
      </c>
    </row>
    <row r="35" spans="1:9" x14ac:dyDescent="0.25">
      <c r="A35" s="3">
        <f t="shared" si="3"/>
        <v>29</v>
      </c>
      <c r="B35" s="16" t="s">
        <v>4</v>
      </c>
      <c r="C35" s="18" t="s">
        <v>13</v>
      </c>
      <c r="D35" s="18" t="s">
        <v>13</v>
      </c>
      <c r="E35" s="26" t="s">
        <v>13</v>
      </c>
      <c r="F35" s="26" t="s">
        <v>13</v>
      </c>
      <c r="G35" s="26" t="s">
        <v>13</v>
      </c>
      <c r="H35" s="18"/>
      <c r="I35" s="7"/>
    </row>
    <row r="36" spans="1:9" x14ac:dyDescent="0.25">
      <c r="A36" s="3">
        <f t="shared" si="3"/>
        <v>30</v>
      </c>
      <c r="B36" s="16" t="s">
        <v>5</v>
      </c>
      <c r="C36" s="18">
        <f>D36+E36+F36+G36+H36</f>
        <v>0</v>
      </c>
      <c r="D36" s="18">
        <f>0</f>
        <v>0</v>
      </c>
      <c r="E36" s="26">
        <f>0</f>
        <v>0</v>
      </c>
      <c r="F36" s="26">
        <f>0</f>
        <v>0</v>
      </c>
      <c r="G36" s="26">
        <f>0</f>
        <v>0</v>
      </c>
      <c r="H36" s="18">
        <f>0</f>
        <v>0</v>
      </c>
      <c r="I36" s="7"/>
    </row>
    <row r="37" spans="1:9" x14ac:dyDescent="0.25">
      <c r="A37" s="3">
        <f t="shared" si="3"/>
        <v>31</v>
      </c>
      <c r="B37" s="16" t="s">
        <v>6</v>
      </c>
      <c r="C37" s="18">
        <f>D37+E37+F37+G37+H37</f>
        <v>3365000</v>
      </c>
      <c r="D37" s="18">
        <f>615000</f>
        <v>615000</v>
      </c>
      <c r="E37" s="26">
        <f>650000</f>
        <v>650000</v>
      </c>
      <c r="F37" s="26">
        <v>700000</v>
      </c>
      <c r="G37" s="26">
        <v>700000</v>
      </c>
      <c r="H37" s="18">
        <v>700000</v>
      </c>
      <c r="I37" s="7"/>
    </row>
    <row r="38" spans="1:9" x14ac:dyDescent="0.25">
      <c r="A38" s="3">
        <f t="shared" si="3"/>
        <v>32</v>
      </c>
      <c r="B38" s="16" t="s">
        <v>7</v>
      </c>
      <c r="C38" s="18" t="s">
        <v>13</v>
      </c>
      <c r="D38" s="18" t="s">
        <v>13</v>
      </c>
      <c r="E38" s="26" t="s">
        <v>13</v>
      </c>
      <c r="F38" s="26" t="s">
        <v>13</v>
      </c>
      <c r="G38" s="26" t="s">
        <v>13</v>
      </c>
      <c r="H38" s="18" t="s">
        <v>13</v>
      </c>
      <c r="I38" s="7"/>
    </row>
    <row r="39" spans="1:9" ht="109.5" customHeight="1" x14ac:dyDescent="0.25">
      <c r="A39" s="3">
        <f t="shared" si="3"/>
        <v>33</v>
      </c>
      <c r="B39" s="13" t="s">
        <v>23</v>
      </c>
      <c r="C39" s="38">
        <f>C42</f>
        <v>0</v>
      </c>
      <c r="D39" s="38">
        <f>D42</f>
        <v>0</v>
      </c>
      <c r="E39" s="67">
        <f t="shared" ref="E39:H39" si="20">E42</f>
        <v>0</v>
      </c>
      <c r="F39" s="67">
        <f t="shared" si="20"/>
        <v>0</v>
      </c>
      <c r="G39" s="67">
        <f t="shared" si="20"/>
        <v>0</v>
      </c>
      <c r="H39" s="38">
        <f t="shared" si="20"/>
        <v>0</v>
      </c>
      <c r="I39" s="22" t="s">
        <v>35</v>
      </c>
    </row>
    <row r="40" spans="1:9" ht="14.25" customHeight="1" x14ac:dyDescent="0.25">
      <c r="A40" s="3">
        <f t="shared" si="3"/>
        <v>34</v>
      </c>
      <c r="B40" s="16" t="s">
        <v>4</v>
      </c>
      <c r="C40" s="18" t="s">
        <v>13</v>
      </c>
      <c r="D40" s="18" t="s">
        <v>13</v>
      </c>
      <c r="E40" s="26" t="s">
        <v>13</v>
      </c>
      <c r="F40" s="26" t="s">
        <v>13</v>
      </c>
      <c r="G40" s="26" t="s">
        <v>13</v>
      </c>
      <c r="H40" s="18" t="s">
        <v>13</v>
      </c>
      <c r="I40" s="7"/>
    </row>
    <row r="41" spans="1:9" ht="14.25" customHeight="1" x14ac:dyDescent="0.25">
      <c r="A41" s="3">
        <f t="shared" si="3"/>
        <v>35</v>
      </c>
      <c r="B41" s="16" t="s">
        <v>5</v>
      </c>
      <c r="C41" s="18" t="s">
        <v>13</v>
      </c>
      <c r="D41" s="18" t="s">
        <v>13</v>
      </c>
      <c r="E41" s="26" t="s">
        <v>13</v>
      </c>
      <c r="F41" s="26" t="s">
        <v>13</v>
      </c>
      <c r="G41" s="26" t="s">
        <v>13</v>
      </c>
      <c r="H41" s="18" t="s">
        <v>13</v>
      </c>
      <c r="I41" s="7"/>
    </row>
    <row r="42" spans="1:9" ht="14.25" customHeight="1" x14ac:dyDescent="0.25">
      <c r="A42" s="3">
        <f t="shared" si="3"/>
        <v>36</v>
      </c>
      <c r="B42" s="16" t="s">
        <v>6</v>
      </c>
      <c r="C42" s="18">
        <f>D42+E42+F42+G42+H42</f>
        <v>0</v>
      </c>
      <c r="D42" s="18">
        <v>0</v>
      </c>
      <c r="E42" s="26">
        <v>0</v>
      </c>
      <c r="F42" s="26">
        <v>0</v>
      </c>
      <c r="G42" s="26">
        <v>0</v>
      </c>
      <c r="H42" s="18">
        <v>0</v>
      </c>
      <c r="I42" s="7"/>
    </row>
    <row r="43" spans="1:9" ht="14.25" customHeight="1" x14ac:dyDescent="0.25">
      <c r="A43" s="3">
        <f t="shared" si="3"/>
        <v>37</v>
      </c>
      <c r="B43" s="16" t="s">
        <v>7</v>
      </c>
      <c r="C43" s="18" t="s">
        <v>13</v>
      </c>
      <c r="D43" s="18" t="s">
        <v>13</v>
      </c>
      <c r="E43" s="26" t="s">
        <v>13</v>
      </c>
      <c r="F43" s="26" t="s">
        <v>13</v>
      </c>
      <c r="G43" s="26" t="s">
        <v>13</v>
      </c>
      <c r="H43" s="18" t="s">
        <v>13</v>
      </c>
      <c r="I43" s="7"/>
    </row>
    <row r="44" spans="1:9" ht="57" x14ac:dyDescent="0.25">
      <c r="A44" s="3">
        <f t="shared" si="3"/>
        <v>38</v>
      </c>
      <c r="B44" s="43" t="s">
        <v>42</v>
      </c>
      <c r="C44" s="46">
        <f>C47+C48+C49</f>
        <v>8077300</v>
      </c>
      <c r="D44" s="46">
        <f>D47+D48+D49</f>
        <v>3872300</v>
      </c>
      <c r="E44" s="68">
        <f t="shared" ref="E44:H44" si="21">E47+E48+E49</f>
        <v>4205000</v>
      </c>
      <c r="F44" s="68">
        <f t="shared" si="21"/>
        <v>0</v>
      </c>
      <c r="G44" s="68">
        <f t="shared" si="21"/>
        <v>0</v>
      </c>
      <c r="H44" s="46">
        <f t="shared" si="21"/>
        <v>0</v>
      </c>
      <c r="I44" s="22" t="s">
        <v>41</v>
      </c>
    </row>
    <row r="45" spans="1:9" ht="71.25" customHeight="1" x14ac:dyDescent="0.25">
      <c r="A45" s="3"/>
      <c r="B45" s="43" t="s">
        <v>43</v>
      </c>
      <c r="C45" s="46">
        <f>C47+C48+C49</f>
        <v>8077300</v>
      </c>
      <c r="D45" s="46">
        <f>D47+D48+D49</f>
        <v>3872300</v>
      </c>
      <c r="E45" s="46">
        <f t="shared" ref="E45:H45" si="22">E47+E48+E49</f>
        <v>4205000</v>
      </c>
      <c r="F45" s="46">
        <f t="shared" si="22"/>
        <v>0</v>
      </c>
      <c r="G45" s="46">
        <f t="shared" si="22"/>
        <v>0</v>
      </c>
      <c r="H45" s="46">
        <f t="shared" si="22"/>
        <v>0</v>
      </c>
      <c r="I45" s="22"/>
    </row>
    <row r="46" spans="1:9" x14ac:dyDescent="0.25">
      <c r="A46" s="3">
        <f>A44+1</f>
        <v>39</v>
      </c>
      <c r="B46" s="44" t="s">
        <v>4</v>
      </c>
      <c r="C46" s="45" t="s">
        <v>13</v>
      </c>
      <c r="D46" s="45" t="s">
        <v>13</v>
      </c>
      <c r="E46" s="69" t="s">
        <v>13</v>
      </c>
      <c r="F46" s="69" t="s">
        <v>13</v>
      </c>
      <c r="G46" s="69" t="s">
        <v>13</v>
      </c>
      <c r="H46" s="45" t="s">
        <v>13</v>
      </c>
      <c r="I46" s="12"/>
    </row>
    <row r="47" spans="1:9" x14ac:dyDescent="0.25">
      <c r="A47" s="3">
        <f t="shared" si="3"/>
        <v>40</v>
      </c>
      <c r="B47" s="44" t="s">
        <v>5</v>
      </c>
      <c r="C47" s="45">
        <f>D47+E47+F47+G47+H47</f>
        <v>5460300</v>
      </c>
      <c r="D47" s="45">
        <v>2672300</v>
      </c>
      <c r="E47" s="69">
        <v>2788000</v>
      </c>
      <c r="F47" s="69">
        <v>0</v>
      </c>
      <c r="G47" s="69">
        <v>0</v>
      </c>
      <c r="H47" s="45">
        <v>0</v>
      </c>
      <c r="I47" s="12"/>
    </row>
    <row r="48" spans="1:9" x14ac:dyDescent="0.25">
      <c r="A48" s="3">
        <f t="shared" si="3"/>
        <v>41</v>
      </c>
      <c r="B48" s="44" t="s">
        <v>6</v>
      </c>
      <c r="C48" s="45">
        <f>D48+E48+F48+G48+H48</f>
        <v>1212000</v>
      </c>
      <c r="D48" s="45">
        <v>600000</v>
      </c>
      <c r="E48" s="69">
        <v>612000</v>
      </c>
      <c r="F48" s="69">
        <v>0</v>
      </c>
      <c r="G48" s="69">
        <v>0</v>
      </c>
      <c r="H48" s="45">
        <v>0</v>
      </c>
      <c r="I48" s="12"/>
    </row>
    <row r="49" spans="1:10" x14ac:dyDescent="0.25">
      <c r="A49" s="3">
        <f t="shared" si="3"/>
        <v>42</v>
      </c>
      <c r="B49" s="44" t="s">
        <v>7</v>
      </c>
      <c r="C49" s="45">
        <f>D49+E49+F49+G49+H49</f>
        <v>1405000</v>
      </c>
      <c r="D49" s="45">
        <v>600000</v>
      </c>
      <c r="E49" s="69">
        <v>805000</v>
      </c>
      <c r="F49" s="69">
        <v>0</v>
      </c>
      <c r="G49" s="69">
        <v>0</v>
      </c>
      <c r="H49" s="45">
        <v>0</v>
      </c>
      <c r="I49" s="12"/>
    </row>
    <row r="50" spans="1:10" ht="24.75" customHeight="1" x14ac:dyDescent="0.25">
      <c r="A50" s="3">
        <f t="shared" si="3"/>
        <v>43</v>
      </c>
      <c r="B50" s="77" t="s">
        <v>24</v>
      </c>
      <c r="C50" s="78"/>
      <c r="D50" s="78"/>
      <c r="E50" s="78"/>
      <c r="F50" s="78"/>
      <c r="G50" s="78"/>
      <c r="H50" s="78"/>
      <c r="I50" s="79"/>
      <c r="J50" s="10"/>
    </row>
    <row r="51" spans="1:10" ht="32.25" customHeight="1" x14ac:dyDescent="0.25">
      <c r="A51" s="3">
        <f t="shared" si="3"/>
        <v>44</v>
      </c>
      <c r="B51" s="9" t="s">
        <v>9</v>
      </c>
      <c r="C51" s="35">
        <f>C54</f>
        <v>8650000</v>
      </c>
      <c r="D51" s="35">
        <f t="shared" ref="D51:H51" si="23">D54</f>
        <v>1600000</v>
      </c>
      <c r="E51" s="41">
        <f t="shared" si="23"/>
        <v>1700000</v>
      </c>
      <c r="F51" s="41">
        <f t="shared" si="23"/>
        <v>1750000</v>
      </c>
      <c r="G51" s="41">
        <f t="shared" si="23"/>
        <v>1800000</v>
      </c>
      <c r="H51" s="35">
        <f t="shared" si="23"/>
        <v>1800000</v>
      </c>
      <c r="I51" s="7"/>
      <c r="J51" s="17"/>
    </row>
    <row r="52" spans="1:10" x14ac:dyDescent="0.25">
      <c r="A52" s="3">
        <f t="shared" si="3"/>
        <v>45</v>
      </c>
      <c r="B52" s="8" t="s">
        <v>4</v>
      </c>
      <c r="C52" s="19" t="s">
        <v>13</v>
      </c>
      <c r="D52" s="19" t="s">
        <v>13</v>
      </c>
      <c r="E52" s="70" t="s">
        <v>13</v>
      </c>
      <c r="F52" s="70" t="s">
        <v>13</v>
      </c>
      <c r="G52" s="70" t="s">
        <v>13</v>
      </c>
      <c r="H52" s="19" t="s">
        <v>13</v>
      </c>
      <c r="I52" s="14"/>
    </row>
    <row r="53" spans="1:10" x14ac:dyDescent="0.25">
      <c r="A53" s="3">
        <f t="shared" si="3"/>
        <v>46</v>
      </c>
      <c r="B53" s="8" t="s">
        <v>10</v>
      </c>
      <c r="C53" s="18" t="s">
        <v>13</v>
      </c>
      <c r="D53" s="18" t="s">
        <v>13</v>
      </c>
      <c r="E53" s="26" t="s">
        <v>13</v>
      </c>
      <c r="F53" s="26" t="s">
        <v>13</v>
      </c>
      <c r="G53" s="26" t="s">
        <v>13</v>
      </c>
      <c r="H53" s="18" t="s">
        <v>13</v>
      </c>
      <c r="I53" s="7"/>
    </row>
    <row r="54" spans="1:10" x14ac:dyDescent="0.25">
      <c r="A54" s="3">
        <f t="shared" si="3"/>
        <v>47</v>
      </c>
      <c r="B54" s="8" t="s">
        <v>11</v>
      </c>
      <c r="C54" s="18">
        <f>C60+C65</f>
        <v>8650000</v>
      </c>
      <c r="D54" s="18">
        <f t="shared" ref="D54:H54" si="24">D60+D65</f>
        <v>1600000</v>
      </c>
      <c r="E54" s="26">
        <f t="shared" si="24"/>
        <v>1700000</v>
      </c>
      <c r="F54" s="26">
        <f t="shared" si="24"/>
        <v>1750000</v>
      </c>
      <c r="G54" s="26">
        <f t="shared" si="24"/>
        <v>1800000</v>
      </c>
      <c r="H54" s="18">
        <f t="shared" si="24"/>
        <v>1800000</v>
      </c>
      <c r="I54" s="7"/>
    </row>
    <row r="55" spans="1:10" x14ac:dyDescent="0.25">
      <c r="A55" s="3">
        <f t="shared" si="3"/>
        <v>48</v>
      </c>
      <c r="B55" s="8" t="s">
        <v>12</v>
      </c>
      <c r="C55" s="11" t="s">
        <v>13</v>
      </c>
      <c r="D55" s="11" t="s">
        <v>13</v>
      </c>
      <c r="E55" s="66" t="s">
        <v>13</v>
      </c>
      <c r="F55" s="66" t="s">
        <v>13</v>
      </c>
      <c r="G55" s="66" t="s">
        <v>13</v>
      </c>
      <c r="H55" s="11" t="s">
        <v>13</v>
      </c>
      <c r="I55" s="7"/>
    </row>
    <row r="56" spans="1:10" x14ac:dyDescent="0.25">
      <c r="A56" s="3">
        <f t="shared" si="3"/>
        <v>49</v>
      </c>
      <c r="B56" s="80" t="s">
        <v>19</v>
      </c>
      <c r="C56" s="90"/>
      <c r="D56" s="90"/>
      <c r="E56" s="90"/>
      <c r="F56" s="90"/>
      <c r="G56" s="90"/>
      <c r="H56" s="90"/>
      <c r="I56" s="91"/>
    </row>
    <row r="57" spans="1:10" ht="95.25" customHeight="1" x14ac:dyDescent="0.25">
      <c r="A57" s="3">
        <f t="shared" si="3"/>
        <v>50</v>
      </c>
      <c r="B57" s="21" t="s">
        <v>30</v>
      </c>
      <c r="C57" s="27">
        <f>C60</f>
        <v>6000000</v>
      </c>
      <c r="D57" s="27">
        <f t="shared" ref="D57:H57" si="25">D60</f>
        <v>1150000</v>
      </c>
      <c r="E57" s="37">
        <f t="shared" si="25"/>
        <v>1150000</v>
      </c>
      <c r="F57" s="37">
        <f t="shared" si="25"/>
        <v>1200000</v>
      </c>
      <c r="G57" s="37">
        <f t="shared" si="25"/>
        <v>1250000</v>
      </c>
      <c r="H57" s="27">
        <f t="shared" si="25"/>
        <v>1250000</v>
      </c>
      <c r="I57" s="22" t="s">
        <v>36</v>
      </c>
    </row>
    <row r="58" spans="1:10" x14ac:dyDescent="0.25">
      <c r="A58" s="3">
        <f t="shared" si="3"/>
        <v>51</v>
      </c>
      <c r="B58" s="8" t="s">
        <v>4</v>
      </c>
      <c r="C58" s="18" t="s">
        <v>13</v>
      </c>
      <c r="D58" s="18" t="s">
        <v>13</v>
      </c>
      <c r="E58" s="26" t="s">
        <v>13</v>
      </c>
      <c r="F58" s="26" t="s">
        <v>13</v>
      </c>
      <c r="G58" s="26" t="s">
        <v>13</v>
      </c>
      <c r="H58" s="18" t="s">
        <v>13</v>
      </c>
      <c r="I58" s="7"/>
    </row>
    <row r="59" spans="1:10" x14ac:dyDescent="0.25">
      <c r="A59" s="3">
        <f t="shared" si="3"/>
        <v>52</v>
      </c>
      <c r="B59" s="8" t="s">
        <v>10</v>
      </c>
      <c r="C59" s="18" t="s">
        <v>13</v>
      </c>
      <c r="D59" s="18" t="s">
        <v>13</v>
      </c>
      <c r="E59" s="26" t="s">
        <v>13</v>
      </c>
      <c r="F59" s="26" t="s">
        <v>13</v>
      </c>
      <c r="G59" s="26" t="s">
        <v>13</v>
      </c>
      <c r="H59" s="18" t="s">
        <v>13</v>
      </c>
      <c r="I59" s="7"/>
    </row>
    <row r="60" spans="1:10" x14ac:dyDescent="0.25">
      <c r="A60" s="3">
        <f t="shared" si="3"/>
        <v>53</v>
      </c>
      <c r="B60" s="8" t="s">
        <v>11</v>
      </c>
      <c r="C60" s="18">
        <f>D60+E60+F60+G60+H60</f>
        <v>6000000</v>
      </c>
      <c r="D60" s="18">
        <f>1150000</f>
        <v>1150000</v>
      </c>
      <c r="E60" s="26">
        <f t="shared" ref="E60" si="26">1150000</f>
        <v>1150000</v>
      </c>
      <c r="F60" s="26">
        <f>1150000+50000</f>
        <v>1200000</v>
      </c>
      <c r="G60" s="26">
        <f>1150000+100000</f>
        <v>1250000</v>
      </c>
      <c r="H60" s="18">
        <f>1150000+100000</f>
        <v>1250000</v>
      </c>
      <c r="I60" s="7"/>
    </row>
    <row r="61" spans="1:10" x14ac:dyDescent="0.25">
      <c r="A61" s="3">
        <f t="shared" si="3"/>
        <v>54</v>
      </c>
      <c r="B61" s="8" t="s">
        <v>12</v>
      </c>
      <c r="C61" s="18" t="s">
        <v>13</v>
      </c>
      <c r="D61" s="18" t="s">
        <v>13</v>
      </c>
      <c r="E61" s="26" t="s">
        <v>13</v>
      </c>
      <c r="F61" s="26" t="s">
        <v>13</v>
      </c>
      <c r="G61" s="26" t="s">
        <v>13</v>
      </c>
      <c r="H61" s="18" t="s">
        <v>13</v>
      </c>
      <c r="I61" s="7"/>
    </row>
    <row r="62" spans="1:10" ht="87" customHeight="1" x14ac:dyDescent="0.25">
      <c r="A62" s="3">
        <f t="shared" si="3"/>
        <v>55</v>
      </c>
      <c r="B62" s="21" t="s">
        <v>31</v>
      </c>
      <c r="C62" s="27">
        <f>C65</f>
        <v>2650000</v>
      </c>
      <c r="D62" s="27">
        <f t="shared" ref="D62:H62" si="27">D65</f>
        <v>450000</v>
      </c>
      <c r="E62" s="37">
        <f t="shared" si="27"/>
        <v>550000</v>
      </c>
      <c r="F62" s="37">
        <f t="shared" si="27"/>
        <v>550000</v>
      </c>
      <c r="G62" s="37">
        <f t="shared" si="27"/>
        <v>550000</v>
      </c>
      <c r="H62" s="27">
        <f t="shared" si="27"/>
        <v>550000</v>
      </c>
      <c r="I62" s="22" t="s">
        <v>37</v>
      </c>
    </row>
    <row r="63" spans="1:10" x14ac:dyDescent="0.25">
      <c r="A63" s="3">
        <f t="shared" si="3"/>
        <v>56</v>
      </c>
      <c r="B63" s="8" t="s">
        <v>4</v>
      </c>
      <c r="C63" s="18" t="s">
        <v>13</v>
      </c>
      <c r="D63" s="18" t="s">
        <v>13</v>
      </c>
      <c r="E63" s="26" t="s">
        <v>13</v>
      </c>
      <c r="F63" s="26" t="s">
        <v>13</v>
      </c>
      <c r="G63" s="26" t="s">
        <v>13</v>
      </c>
      <c r="H63" s="18" t="s">
        <v>13</v>
      </c>
      <c r="I63" s="7"/>
    </row>
    <row r="64" spans="1:10" x14ac:dyDescent="0.25">
      <c r="A64" s="3">
        <f t="shared" si="3"/>
        <v>57</v>
      </c>
      <c r="B64" s="8" t="s">
        <v>10</v>
      </c>
      <c r="C64" s="18" t="s">
        <v>13</v>
      </c>
      <c r="D64" s="18" t="s">
        <v>13</v>
      </c>
      <c r="E64" s="26" t="s">
        <v>13</v>
      </c>
      <c r="F64" s="26" t="s">
        <v>13</v>
      </c>
      <c r="G64" s="26" t="s">
        <v>13</v>
      </c>
      <c r="H64" s="18" t="s">
        <v>13</v>
      </c>
      <c r="I64" s="7"/>
    </row>
    <row r="65" spans="1:9" x14ac:dyDescent="0.25">
      <c r="A65" s="3">
        <f t="shared" si="3"/>
        <v>58</v>
      </c>
      <c r="B65" s="8" t="s">
        <v>11</v>
      </c>
      <c r="C65" s="18">
        <f>D65+E65+F65+G65+H65</f>
        <v>2650000</v>
      </c>
      <c r="D65" s="18">
        <f>450000</f>
        <v>450000</v>
      </c>
      <c r="E65" s="26">
        <f>550000</f>
        <v>550000</v>
      </c>
      <c r="F65" s="26">
        <f t="shared" ref="F65:H65" si="28">550000</f>
        <v>550000</v>
      </c>
      <c r="G65" s="26">
        <f t="shared" si="28"/>
        <v>550000</v>
      </c>
      <c r="H65" s="18">
        <f t="shared" si="28"/>
        <v>550000</v>
      </c>
      <c r="I65" s="7"/>
    </row>
    <row r="66" spans="1:9" x14ac:dyDescent="0.25">
      <c r="A66" s="3">
        <f t="shared" si="3"/>
        <v>59</v>
      </c>
      <c r="B66" s="8" t="s">
        <v>12</v>
      </c>
      <c r="C66" s="18" t="s">
        <v>13</v>
      </c>
      <c r="D66" s="18" t="s">
        <v>13</v>
      </c>
      <c r="E66" s="26" t="s">
        <v>13</v>
      </c>
      <c r="F66" s="26" t="s">
        <v>13</v>
      </c>
      <c r="G66" s="26" t="s">
        <v>13</v>
      </c>
      <c r="H66" s="18" t="s">
        <v>13</v>
      </c>
      <c r="I66" s="7"/>
    </row>
    <row r="67" spans="1:9" s="5" customFormat="1" x14ac:dyDescent="0.25">
      <c r="A67" s="3">
        <f t="shared" si="3"/>
        <v>60</v>
      </c>
      <c r="B67" s="77" t="s">
        <v>25</v>
      </c>
      <c r="C67" s="78"/>
      <c r="D67" s="78"/>
      <c r="E67" s="78"/>
      <c r="F67" s="78"/>
      <c r="G67" s="78"/>
      <c r="H67" s="78"/>
      <c r="I67" s="79"/>
    </row>
    <row r="68" spans="1:9" s="5" customFormat="1" ht="33.75" customHeight="1" x14ac:dyDescent="0.25">
      <c r="A68" s="3">
        <f t="shared" si="3"/>
        <v>61</v>
      </c>
      <c r="B68" s="36" t="s">
        <v>9</v>
      </c>
      <c r="C68" s="35">
        <f>C69+C70+C71+C72</f>
        <v>133634216.53999999</v>
      </c>
      <c r="D68" s="35">
        <f>D69+D70+D71+D72</f>
        <v>46523675.539999999</v>
      </c>
      <c r="E68" s="41">
        <f>E69+E70+E71+E72</f>
        <v>66910541</v>
      </c>
      <c r="F68" s="41">
        <f>F69+F70+F71+F72</f>
        <v>9400000</v>
      </c>
      <c r="G68" s="41">
        <f>G69+G70+G71+G72</f>
        <v>6900000</v>
      </c>
      <c r="H68" s="35">
        <f t="shared" ref="H68" si="29">H69+H70+H71+H72</f>
        <v>3900000</v>
      </c>
      <c r="I68" s="7"/>
    </row>
    <row r="69" spans="1:9" s="5" customFormat="1" x14ac:dyDescent="0.25">
      <c r="A69" s="3">
        <f t="shared" si="3"/>
        <v>62</v>
      </c>
      <c r="B69" s="8" t="s">
        <v>4</v>
      </c>
      <c r="C69" s="19">
        <f t="shared" ref="C69:H70" si="30">C75+C86</f>
        <v>8572823.7400000002</v>
      </c>
      <c r="D69" s="19">
        <f t="shared" si="30"/>
        <v>5166700</v>
      </c>
      <c r="E69" s="70">
        <f>E75+E86</f>
        <v>3406123.74</v>
      </c>
      <c r="F69" s="70">
        <f t="shared" si="30"/>
        <v>0</v>
      </c>
      <c r="G69" s="70">
        <f t="shared" si="30"/>
        <v>0</v>
      </c>
      <c r="H69" s="19">
        <f t="shared" si="30"/>
        <v>0</v>
      </c>
      <c r="I69" s="14"/>
    </row>
    <row r="70" spans="1:9" s="5" customFormat="1" x14ac:dyDescent="0.25">
      <c r="A70" s="3">
        <f t="shared" si="3"/>
        <v>63</v>
      </c>
      <c r="B70" s="8" t="s">
        <v>10</v>
      </c>
      <c r="C70" s="18">
        <f t="shared" si="30"/>
        <v>76103141.859999999</v>
      </c>
      <c r="D70" s="18">
        <f t="shared" si="30"/>
        <v>29505700</v>
      </c>
      <c r="E70" s="26">
        <f>E76+E87</f>
        <v>46597441.859999999</v>
      </c>
      <c r="F70" s="26">
        <f t="shared" si="30"/>
        <v>0</v>
      </c>
      <c r="G70" s="26">
        <f t="shared" si="30"/>
        <v>0</v>
      </c>
      <c r="H70" s="18">
        <f t="shared" si="30"/>
        <v>0</v>
      </c>
      <c r="I70" s="7"/>
    </row>
    <row r="71" spans="1:9" s="5" customFormat="1" x14ac:dyDescent="0.25">
      <c r="A71" s="3">
        <f t="shared" si="3"/>
        <v>64</v>
      </c>
      <c r="B71" s="8" t="s">
        <v>11</v>
      </c>
      <c r="C71" s="18">
        <f>C77+C88</f>
        <v>32980450.939999998</v>
      </c>
      <c r="D71" s="18">
        <f>D77+D88</f>
        <v>5383075.54</v>
      </c>
      <c r="E71" s="26">
        <f>E77+E88</f>
        <v>7397375.4000000004</v>
      </c>
      <c r="F71" s="26">
        <f t="shared" ref="F71:H71" si="31">F77+F88</f>
        <v>9400000</v>
      </c>
      <c r="G71" s="26">
        <f t="shared" si="31"/>
        <v>6900000</v>
      </c>
      <c r="H71" s="18">
        <f t="shared" si="31"/>
        <v>3900000</v>
      </c>
      <c r="I71" s="7"/>
    </row>
    <row r="72" spans="1:9" s="5" customFormat="1" x14ac:dyDescent="0.25">
      <c r="A72" s="3">
        <f t="shared" si="3"/>
        <v>65</v>
      </c>
      <c r="B72" s="8" t="s">
        <v>12</v>
      </c>
      <c r="C72" s="18">
        <f>C78+C89</f>
        <v>15977800</v>
      </c>
      <c r="D72" s="18">
        <f>D78+D89</f>
        <v>6468200</v>
      </c>
      <c r="E72" s="26">
        <f>E78+E89</f>
        <v>9509600</v>
      </c>
      <c r="F72" s="26">
        <f>F78+F89</f>
        <v>0</v>
      </c>
      <c r="G72" s="26">
        <f>G78+G89</f>
        <v>0</v>
      </c>
      <c r="H72" s="18">
        <f>H78+H89</f>
        <v>0</v>
      </c>
      <c r="I72" s="7"/>
    </row>
    <row r="73" spans="1:9" s="5" customFormat="1" x14ac:dyDescent="0.25">
      <c r="A73" s="3">
        <f t="shared" si="3"/>
        <v>66</v>
      </c>
      <c r="B73" s="83" t="s">
        <v>20</v>
      </c>
      <c r="C73" s="84"/>
      <c r="D73" s="84"/>
      <c r="E73" s="84"/>
      <c r="F73" s="84"/>
      <c r="G73" s="84"/>
      <c r="H73" s="84"/>
      <c r="I73" s="49"/>
    </row>
    <row r="74" spans="1:9" s="5" customFormat="1" ht="28.5" x14ac:dyDescent="0.25">
      <c r="A74" s="3">
        <f t="shared" ref="A74:A134" si="32">A73+1</f>
        <v>67</v>
      </c>
      <c r="B74" s="24" t="s">
        <v>46</v>
      </c>
      <c r="C74" s="34">
        <f>D74+E74+F74+G74+H74+I74</f>
        <v>64270416.539999999</v>
      </c>
      <c r="D74" s="34">
        <f>D75+D76+D77+D78</f>
        <v>24963375.539999999</v>
      </c>
      <c r="E74" s="71">
        <f t="shared" ref="E74:H74" si="33">E75+E76+E77+E78</f>
        <v>36807041</v>
      </c>
      <c r="F74" s="71">
        <f>F75+F76+F77+F78</f>
        <v>2500000</v>
      </c>
      <c r="G74" s="71">
        <f>G75+G76+G77+G78</f>
        <v>0</v>
      </c>
      <c r="H74" s="34">
        <f t="shared" si="33"/>
        <v>0</v>
      </c>
      <c r="I74" s="50"/>
    </row>
    <row r="75" spans="1:9" s="5" customFormat="1" x14ac:dyDescent="0.25">
      <c r="A75" s="3">
        <f t="shared" si="32"/>
        <v>68</v>
      </c>
      <c r="B75" s="23" t="s">
        <v>4</v>
      </c>
      <c r="C75" s="25">
        <f>D75+E75+F75+G75+H75+I75</f>
        <v>0</v>
      </c>
      <c r="D75" s="25">
        <f>D80</f>
        <v>0</v>
      </c>
      <c r="E75" s="72">
        <f t="shared" ref="E75:H75" si="34">E80</f>
        <v>0</v>
      </c>
      <c r="F75" s="72">
        <f t="shared" si="34"/>
        <v>0</v>
      </c>
      <c r="G75" s="72">
        <f t="shared" si="34"/>
        <v>0</v>
      </c>
      <c r="H75" s="25">
        <f t="shared" si="34"/>
        <v>0</v>
      </c>
      <c r="I75" s="51"/>
    </row>
    <row r="76" spans="1:9" s="5" customFormat="1" x14ac:dyDescent="0.25">
      <c r="A76" s="3">
        <f t="shared" si="32"/>
        <v>69</v>
      </c>
      <c r="B76" s="23" t="s">
        <v>10</v>
      </c>
      <c r="C76" s="25">
        <f t="shared" ref="C76:C77" si="35">D76+E76+F76+G76+H76+I76</f>
        <v>57198565.600000001</v>
      </c>
      <c r="D76" s="25">
        <f>D81</f>
        <v>23174200</v>
      </c>
      <c r="E76" s="72">
        <f t="shared" ref="E76:H78" si="36">E81</f>
        <v>34024365.600000001</v>
      </c>
      <c r="F76" s="72">
        <f t="shared" si="36"/>
        <v>0</v>
      </c>
      <c r="G76" s="72">
        <f t="shared" si="36"/>
        <v>0</v>
      </c>
      <c r="H76" s="25">
        <f t="shared" si="36"/>
        <v>0</v>
      </c>
      <c r="I76" s="51"/>
    </row>
    <row r="77" spans="1:9" s="5" customFormat="1" x14ac:dyDescent="0.25">
      <c r="A77" s="3">
        <f t="shared" si="32"/>
        <v>70</v>
      </c>
      <c r="B77" s="23" t="s">
        <v>11</v>
      </c>
      <c r="C77" s="25">
        <f t="shared" si="35"/>
        <v>7071850.9399999995</v>
      </c>
      <c r="D77" s="25">
        <f>D82</f>
        <v>1789175.54</v>
      </c>
      <c r="E77" s="72">
        <f t="shared" si="36"/>
        <v>2782675.4</v>
      </c>
      <c r="F77" s="72">
        <f t="shared" si="36"/>
        <v>2500000</v>
      </c>
      <c r="G77" s="72">
        <f t="shared" si="36"/>
        <v>0</v>
      </c>
      <c r="H77" s="25">
        <f t="shared" si="36"/>
        <v>0</v>
      </c>
      <c r="I77" s="51"/>
    </row>
    <row r="78" spans="1:9" s="5" customFormat="1" x14ac:dyDescent="0.25">
      <c r="A78" s="3">
        <f t="shared" si="32"/>
        <v>71</v>
      </c>
      <c r="B78" s="23" t="s">
        <v>12</v>
      </c>
      <c r="C78" s="25">
        <f>D78+E78+F78+G78+H78+I78</f>
        <v>0</v>
      </c>
      <c r="D78" s="25">
        <f>D83</f>
        <v>0</v>
      </c>
      <c r="E78" s="72">
        <f t="shared" si="36"/>
        <v>0</v>
      </c>
      <c r="F78" s="72">
        <f t="shared" si="36"/>
        <v>0</v>
      </c>
      <c r="G78" s="72">
        <f t="shared" si="36"/>
        <v>0</v>
      </c>
      <c r="H78" s="25">
        <f t="shared" si="36"/>
        <v>0</v>
      </c>
      <c r="I78" s="51"/>
    </row>
    <row r="79" spans="1:9" s="5" customFormat="1" ht="30.75" customHeight="1" x14ac:dyDescent="0.25">
      <c r="A79" s="3">
        <f t="shared" si="32"/>
        <v>72</v>
      </c>
      <c r="B79" s="21" t="s">
        <v>32</v>
      </c>
      <c r="C79" s="27">
        <f>C80+C81+C82+C83</f>
        <v>64270416.539999999</v>
      </c>
      <c r="D79" s="27">
        <f>D80+D81+D82+D83</f>
        <v>24963375.539999999</v>
      </c>
      <c r="E79" s="37">
        <f t="shared" ref="E79:H79" si="37">E80+E81+E82+E83</f>
        <v>36807041</v>
      </c>
      <c r="F79" s="37">
        <f>F80+F81+F82+F83</f>
        <v>2500000</v>
      </c>
      <c r="G79" s="37">
        <f t="shared" si="37"/>
        <v>0</v>
      </c>
      <c r="H79" s="27">
        <f t="shared" si="37"/>
        <v>0</v>
      </c>
      <c r="I79" s="53" t="s">
        <v>39</v>
      </c>
    </row>
    <row r="80" spans="1:9" s="5" customFormat="1" x14ac:dyDescent="0.25">
      <c r="A80" s="3">
        <f t="shared" si="32"/>
        <v>73</v>
      </c>
      <c r="B80" s="8" t="s">
        <v>4</v>
      </c>
      <c r="C80" s="18">
        <f t="shared" ref="C80:C82" si="38">D80+E80+F80+G80+H80</f>
        <v>0</v>
      </c>
      <c r="D80" s="18">
        <v>0</v>
      </c>
      <c r="E80" s="26">
        <v>0</v>
      </c>
      <c r="F80" s="26">
        <v>0</v>
      </c>
      <c r="G80" s="26">
        <v>0</v>
      </c>
      <c r="H80" s="18">
        <v>0</v>
      </c>
      <c r="I80" s="51"/>
    </row>
    <row r="81" spans="1:11" s="5" customFormat="1" x14ac:dyDescent="0.25">
      <c r="A81" s="3">
        <f t="shared" si="32"/>
        <v>74</v>
      </c>
      <c r="B81" s="8" t="s">
        <v>10</v>
      </c>
      <c r="C81" s="18">
        <f t="shared" si="38"/>
        <v>57198565.600000001</v>
      </c>
      <c r="D81" s="18">
        <v>23174200</v>
      </c>
      <c r="E81" s="26">
        <v>34024365.600000001</v>
      </c>
      <c r="F81" s="26">
        <v>0</v>
      </c>
      <c r="G81" s="26">
        <v>0</v>
      </c>
      <c r="H81" s="18">
        <v>0</v>
      </c>
      <c r="I81" s="51"/>
    </row>
    <row r="82" spans="1:11" s="5" customFormat="1" x14ac:dyDescent="0.25">
      <c r="A82" s="3">
        <f t="shared" si="32"/>
        <v>75</v>
      </c>
      <c r="B82" s="8" t="s">
        <v>11</v>
      </c>
      <c r="C82" s="18">
        <f t="shared" si="38"/>
        <v>7071850.9399999995</v>
      </c>
      <c r="D82" s="18">
        <v>1789175.54</v>
      </c>
      <c r="E82" s="26">
        <v>2782675.4</v>
      </c>
      <c r="F82" s="26">
        <v>2500000</v>
      </c>
      <c r="G82" s="26">
        <v>0</v>
      </c>
      <c r="H82" s="18">
        <v>0</v>
      </c>
      <c r="I82" s="51"/>
    </row>
    <row r="83" spans="1:11" s="5" customFormat="1" x14ac:dyDescent="0.25">
      <c r="A83" s="3">
        <f t="shared" si="32"/>
        <v>76</v>
      </c>
      <c r="B83" s="8" t="s">
        <v>12</v>
      </c>
      <c r="C83" s="18">
        <f>D83+E83+F83+G83+H83</f>
        <v>0</v>
      </c>
      <c r="D83" s="18">
        <v>0</v>
      </c>
      <c r="E83" s="26">
        <v>0</v>
      </c>
      <c r="F83" s="26">
        <v>0</v>
      </c>
      <c r="G83" s="26">
        <v>0</v>
      </c>
      <c r="H83" s="18">
        <v>0</v>
      </c>
      <c r="I83" s="51"/>
    </row>
    <row r="84" spans="1:11" x14ac:dyDescent="0.25">
      <c r="A84" s="3">
        <f t="shared" si="32"/>
        <v>77</v>
      </c>
      <c r="B84" s="80" t="s">
        <v>19</v>
      </c>
      <c r="C84" s="81"/>
      <c r="D84" s="81"/>
      <c r="E84" s="81"/>
      <c r="F84" s="81"/>
      <c r="G84" s="81"/>
      <c r="H84" s="81"/>
      <c r="I84" s="82"/>
      <c r="J84" s="5"/>
      <c r="K84" s="5"/>
    </row>
    <row r="85" spans="1:11" ht="28.5" x14ac:dyDescent="0.25">
      <c r="A85" s="3">
        <f t="shared" si="32"/>
        <v>78</v>
      </c>
      <c r="B85" s="24" t="s">
        <v>21</v>
      </c>
      <c r="C85" s="27">
        <f t="shared" ref="C85:C89" si="39">D85+E85+F85+G85+H85</f>
        <v>69363800</v>
      </c>
      <c r="D85" s="34">
        <f>D86+D87+D88+D89</f>
        <v>21560300</v>
      </c>
      <c r="E85" s="71">
        <f>E86+E87+E88+E89</f>
        <v>30103500</v>
      </c>
      <c r="F85" s="71">
        <f t="shared" ref="F85:H85" si="40">F86+F87+F88+F89</f>
        <v>6900000</v>
      </c>
      <c r="G85" s="71">
        <f t="shared" si="40"/>
        <v>6900000</v>
      </c>
      <c r="H85" s="34">
        <f t="shared" si="40"/>
        <v>3900000</v>
      </c>
      <c r="I85" s="52"/>
      <c r="J85" s="5"/>
      <c r="K85" s="5"/>
    </row>
    <row r="86" spans="1:11" x14ac:dyDescent="0.25">
      <c r="A86" s="3">
        <f t="shared" si="32"/>
        <v>79</v>
      </c>
      <c r="B86" s="23" t="s">
        <v>4</v>
      </c>
      <c r="C86" s="18">
        <f t="shared" si="39"/>
        <v>8572823.7400000002</v>
      </c>
      <c r="D86" s="19">
        <f>D91</f>
        <v>5166700</v>
      </c>
      <c r="E86" s="70">
        <f>E91+E96</f>
        <v>3406123.74</v>
      </c>
      <c r="F86" s="70">
        <f t="shared" ref="F86" si="41">F91</f>
        <v>0</v>
      </c>
      <c r="G86" s="70">
        <f t="shared" ref="G86:H87" si="42">G91+G96</f>
        <v>0</v>
      </c>
      <c r="H86" s="19">
        <f t="shared" si="42"/>
        <v>0</v>
      </c>
      <c r="I86" s="52"/>
      <c r="J86" s="5"/>
      <c r="K86" s="5"/>
    </row>
    <row r="87" spans="1:11" x14ac:dyDescent="0.25">
      <c r="A87" s="3">
        <f t="shared" si="32"/>
        <v>80</v>
      </c>
      <c r="B87" s="23" t="s">
        <v>10</v>
      </c>
      <c r="C87" s="18">
        <f t="shared" si="39"/>
        <v>18904576.259999998</v>
      </c>
      <c r="D87" s="19">
        <f>D92</f>
        <v>6331500</v>
      </c>
      <c r="E87" s="70">
        <f>E92+E97</f>
        <v>12573076.26</v>
      </c>
      <c r="F87" s="70">
        <f t="shared" ref="F87" si="43">F92</f>
        <v>0</v>
      </c>
      <c r="G87" s="70">
        <f t="shared" si="42"/>
        <v>0</v>
      </c>
      <c r="H87" s="19">
        <f t="shared" si="42"/>
        <v>0</v>
      </c>
      <c r="I87" s="52"/>
      <c r="J87" s="5"/>
      <c r="K87" s="5"/>
    </row>
    <row r="88" spans="1:11" x14ac:dyDescent="0.25">
      <c r="A88" s="3">
        <f t="shared" si="32"/>
        <v>81</v>
      </c>
      <c r="B88" s="23" t="s">
        <v>11</v>
      </c>
      <c r="C88" s="18">
        <f t="shared" si="39"/>
        <v>25908600</v>
      </c>
      <c r="D88" s="19">
        <f>D93+D98</f>
        <v>3593900</v>
      </c>
      <c r="E88" s="70">
        <f>E93+E98</f>
        <v>4614700</v>
      </c>
      <c r="F88" s="70">
        <f t="shared" ref="F88:H88" si="44">F93+F98</f>
        <v>6900000</v>
      </c>
      <c r="G88" s="70">
        <f t="shared" si="44"/>
        <v>6900000</v>
      </c>
      <c r="H88" s="19">
        <f t="shared" si="44"/>
        <v>3900000</v>
      </c>
      <c r="I88" s="52"/>
      <c r="J88" s="5"/>
      <c r="K88" s="5"/>
    </row>
    <row r="89" spans="1:11" x14ac:dyDescent="0.25">
      <c r="A89" s="3">
        <f t="shared" si="32"/>
        <v>82</v>
      </c>
      <c r="B89" s="23" t="s">
        <v>12</v>
      </c>
      <c r="C89" s="18">
        <f t="shared" si="39"/>
        <v>15977800</v>
      </c>
      <c r="D89" s="19">
        <f>D94+D109</f>
        <v>6468200</v>
      </c>
      <c r="E89" s="70">
        <f>E94+E99</f>
        <v>9509600</v>
      </c>
      <c r="F89" s="70">
        <f>F94+F109</f>
        <v>0</v>
      </c>
      <c r="G89" s="70">
        <f>G94+G109</f>
        <v>0</v>
      </c>
      <c r="H89" s="19">
        <f>H94+H109</f>
        <v>0</v>
      </c>
      <c r="I89" s="52"/>
      <c r="J89" s="5"/>
      <c r="K89" s="5"/>
    </row>
    <row r="90" spans="1:11" ht="30" customHeight="1" x14ac:dyDescent="0.25">
      <c r="A90" s="3">
        <f t="shared" si="32"/>
        <v>83</v>
      </c>
      <c r="B90" s="21" t="s">
        <v>33</v>
      </c>
      <c r="C90" s="27">
        <f t="shared" ref="C90:C114" si="45">D90+E90+F90+G90+H90</f>
        <v>60963800</v>
      </c>
      <c r="D90" s="27">
        <f>D91+D92+D93+D94</f>
        <v>21560300</v>
      </c>
      <c r="E90" s="37">
        <f>E91+E92+E93+E94</f>
        <v>27703500</v>
      </c>
      <c r="F90" s="37">
        <f t="shared" ref="F90:H90" si="46">F91+F92+F93+F94</f>
        <v>3900000</v>
      </c>
      <c r="G90" s="37">
        <f t="shared" si="46"/>
        <v>3900000</v>
      </c>
      <c r="H90" s="27">
        <f t="shared" si="46"/>
        <v>3900000</v>
      </c>
      <c r="I90" s="22" t="s">
        <v>38</v>
      </c>
      <c r="J90" s="5"/>
      <c r="K90" s="5"/>
    </row>
    <row r="91" spans="1:11" x14ac:dyDescent="0.25">
      <c r="A91" s="3">
        <f t="shared" si="32"/>
        <v>84</v>
      </c>
      <c r="B91" s="8" t="s">
        <v>4</v>
      </c>
      <c r="C91" s="18">
        <f t="shared" si="45"/>
        <v>7928900</v>
      </c>
      <c r="D91" s="18">
        <v>5166700</v>
      </c>
      <c r="E91" s="26">
        <v>2762200</v>
      </c>
      <c r="F91" s="26">
        <v>0</v>
      </c>
      <c r="G91" s="26">
        <v>0</v>
      </c>
      <c r="H91" s="18">
        <v>0</v>
      </c>
      <c r="I91" s="7"/>
      <c r="J91" s="5"/>
      <c r="K91" s="5"/>
    </row>
    <row r="92" spans="1:11" x14ac:dyDescent="0.25">
      <c r="A92" s="3">
        <f t="shared" si="32"/>
        <v>85</v>
      </c>
      <c r="B92" s="8" t="s">
        <v>10</v>
      </c>
      <c r="C92" s="18">
        <f t="shared" si="45"/>
        <v>17963200</v>
      </c>
      <c r="D92" s="26">
        <v>6331500</v>
      </c>
      <c r="E92" s="26">
        <v>11631700</v>
      </c>
      <c r="F92" s="26">
        <v>0</v>
      </c>
      <c r="G92" s="26">
        <v>0</v>
      </c>
      <c r="H92" s="26">
        <v>0</v>
      </c>
      <c r="I92" s="7"/>
      <c r="J92" s="5"/>
      <c r="K92" s="5"/>
    </row>
    <row r="93" spans="1:11" x14ac:dyDescent="0.25">
      <c r="A93" s="3">
        <f t="shared" si="32"/>
        <v>86</v>
      </c>
      <c r="B93" s="8" t="s">
        <v>11</v>
      </c>
      <c r="C93" s="18">
        <f t="shared" si="45"/>
        <v>19193900</v>
      </c>
      <c r="D93" s="26">
        <v>3593900</v>
      </c>
      <c r="E93" s="26">
        <v>3900000</v>
      </c>
      <c r="F93" s="30">
        <v>3900000</v>
      </c>
      <c r="G93" s="30">
        <v>3900000</v>
      </c>
      <c r="H93" s="18">
        <v>3900000</v>
      </c>
      <c r="I93" s="7"/>
      <c r="J93" s="5"/>
      <c r="K93" s="5"/>
    </row>
    <row r="94" spans="1:11" x14ac:dyDescent="0.25">
      <c r="A94" s="3">
        <f t="shared" si="32"/>
        <v>87</v>
      </c>
      <c r="B94" s="8" t="s">
        <v>12</v>
      </c>
      <c r="C94" s="18">
        <f t="shared" si="45"/>
        <v>15877800</v>
      </c>
      <c r="D94" s="18">
        <v>6468200</v>
      </c>
      <c r="E94" s="26">
        <v>9409600</v>
      </c>
      <c r="F94" s="26">
        <v>0</v>
      </c>
      <c r="G94" s="26">
        <v>0</v>
      </c>
      <c r="H94" s="18">
        <v>0</v>
      </c>
      <c r="I94" s="7"/>
      <c r="J94" s="5"/>
      <c r="K94" s="5"/>
    </row>
    <row r="95" spans="1:11" ht="28.5" x14ac:dyDescent="0.25">
      <c r="A95" s="3">
        <f t="shared" si="32"/>
        <v>88</v>
      </c>
      <c r="B95" s="21" t="s">
        <v>34</v>
      </c>
      <c r="C95" s="27">
        <f>D95+E95+F95+G95+H95</f>
        <v>8400000</v>
      </c>
      <c r="D95" s="27">
        <f>D96+D97+D98+D109+D99</f>
        <v>0</v>
      </c>
      <c r="E95" s="37">
        <f>E96+E97+E98+E99</f>
        <v>2400000</v>
      </c>
      <c r="F95" s="37">
        <f>F96+F97+F98+F109</f>
        <v>3000000</v>
      </c>
      <c r="G95" s="37">
        <f>G96+G97+G98+G109</f>
        <v>3000000</v>
      </c>
      <c r="H95" s="27">
        <f>H96+H97+H98+H109</f>
        <v>0</v>
      </c>
      <c r="I95" s="22" t="s">
        <v>40</v>
      </c>
      <c r="J95" s="5"/>
      <c r="K95" s="5"/>
    </row>
    <row r="96" spans="1:11" x14ac:dyDescent="0.25">
      <c r="A96" s="3">
        <f t="shared" si="32"/>
        <v>89</v>
      </c>
      <c r="B96" s="8" t="s">
        <v>4</v>
      </c>
      <c r="C96" s="18">
        <f t="shared" si="45"/>
        <v>643923.74</v>
      </c>
      <c r="D96" s="18">
        <v>0</v>
      </c>
      <c r="E96" s="26">
        <f>E101+E106</f>
        <v>643923.74</v>
      </c>
      <c r="F96" s="30">
        <v>0</v>
      </c>
      <c r="G96" s="30">
        <v>0</v>
      </c>
      <c r="H96" s="30">
        <v>0</v>
      </c>
      <c r="I96" s="7"/>
      <c r="J96" s="5"/>
      <c r="K96" s="5"/>
    </row>
    <row r="97" spans="1:11" x14ac:dyDescent="0.25">
      <c r="A97" s="3">
        <f t="shared" si="32"/>
        <v>90</v>
      </c>
      <c r="B97" s="8" t="s">
        <v>10</v>
      </c>
      <c r="C97" s="18">
        <f t="shared" si="45"/>
        <v>941376.26</v>
      </c>
      <c r="D97" s="18">
        <v>0</v>
      </c>
      <c r="E97" s="26">
        <f>E102+E107</f>
        <v>941376.26</v>
      </c>
      <c r="F97" s="30">
        <v>0</v>
      </c>
      <c r="G97" s="30">
        <v>0</v>
      </c>
      <c r="H97" s="30">
        <v>0</v>
      </c>
      <c r="I97" s="7"/>
      <c r="J97" s="5"/>
      <c r="K97" s="5"/>
    </row>
    <row r="98" spans="1:11" x14ac:dyDescent="0.25">
      <c r="A98" s="3">
        <f t="shared" si="32"/>
        <v>91</v>
      </c>
      <c r="B98" s="8" t="s">
        <v>11</v>
      </c>
      <c r="C98" s="18">
        <f>D98+E98+F98+G98+H98</f>
        <v>6714700</v>
      </c>
      <c r="D98" s="18">
        <f>D103+D108</f>
        <v>0</v>
      </c>
      <c r="E98" s="26">
        <f>E103+E108</f>
        <v>714700</v>
      </c>
      <c r="F98" s="30">
        <v>3000000</v>
      </c>
      <c r="G98" s="30">
        <v>3000000</v>
      </c>
      <c r="H98" s="30">
        <v>0</v>
      </c>
      <c r="I98" s="7"/>
      <c r="J98" s="5"/>
      <c r="K98" s="5"/>
    </row>
    <row r="99" spans="1:11" x14ac:dyDescent="0.25">
      <c r="A99" s="3">
        <v>92</v>
      </c>
      <c r="B99" s="8" t="s">
        <v>12</v>
      </c>
      <c r="C99" s="18">
        <f>C104+C109</f>
        <v>100000</v>
      </c>
      <c r="D99" s="18">
        <f>D104+D109</f>
        <v>0</v>
      </c>
      <c r="E99" s="26">
        <f>E104+E109</f>
        <v>100000</v>
      </c>
      <c r="F99" s="30">
        <v>0</v>
      </c>
      <c r="G99" s="30">
        <v>0</v>
      </c>
      <c r="H99" s="30">
        <v>0</v>
      </c>
      <c r="I99" s="7"/>
      <c r="J99" s="5"/>
      <c r="K99" s="5"/>
    </row>
    <row r="100" spans="1:11" ht="28.5" x14ac:dyDescent="0.25">
      <c r="A100" s="3">
        <v>93</v>
      </c>
      <c r="B100" s="39" t="s">
        <v>44</v>
      </c>
      <c r="C100" s="18">
        <f>C101+C102+C103+C104</f>
        <v>2400000</v>
      </c>
      <c r="D100" s="18">
        <f>D101+D102+D103+D104</f>
        <v>0</v>
      </c>
      <c r="E100" s="26">
        <f>E101+E102+E103+E104</f>
        <v>2400000</v>
      </c>
      <c r="F100" s="30">
        <v>0</v>
      </c>
      <c r="G100" s="30">
        <v>0</v>
      </c>
      <c r="H100" s="30">
        <v>0</v>
      </c>
      <c r="I100" s="7"/>
      <c r="J100" s="5"/>
      <c r="K100" s="5"/>
    </row>
    <row r="101" spans="1:11" x14ac:dyDescent="0.25">
      <c r="A101" s="3">
        <v>94</v>
      </c>
      <c r="B101" s="8" t="s">
        <v>4</v>
      </c>
      <c r="C101" s="18">
        <f>D101+E101+F101+G101+H101</f>
        <v>643923.74</v>
      </c>
      <c r="D101" s="18">
        <v>0</v>
      </c>
      <c r="E101" s="26">
        <v>643923.74</v>
      </c>
      <c r="F101" s="30">
        <v>0</v>
      </c>
      <c r="G101" s="30">
        <v>0</v>
      </c>
      <c r="H101" s="30">
        <v>0</v>
      </c>
      <c r="I101" s="7"/>
      <c r="J101" s="5"/>
      <c r="K101" s="5"/>
    </row>
    <row r="102" spans="1:11" x14ac:dyDescent="0.25">
      <c r="A102" s="3">
        <v>95</v>
      </c>
      <c r="B102" s="8" t="s">
        <v>10</v>
      </c>
      <c r="C102" s="18">
        <f>D102+E102+F102+G102+H102</f>
        <v>941376.26</v>
      </c>
      <c r="D102" s="18">
        <v>0</v>
      </c>
      <c r="E102" s="26">
        <v>941376.26</v>
      </c>
      <c r="F102" s="30">
        <v>0</v>
      </c>
      <c r="G102" s="30">
        <v>0</v>
      </c>
      <c r="H102" s="30">
        <v>0</v>
      </c>
      <c r="I102" s="7"/>
      <c r="J102" s="5"/>
      <c r="K102" s="5"/>
    </row>
    <row r="103" spans="1:11" x14ac:dyDescent="0.25">
      <c r="A103" s="3">
        <v>96</v>
      </c>
      <c r="B103" s="8" t="s">
        <v>11</v>
      </c>
      <c r="C103" s="18">
        <f>D103+E103+F103+G103+H103</f>
        <v>714700</v>
      </c>
      <c r="D103" s="18">
        <v>0</v>
      </c>
      <c r="E103" s="26">
        <v>714700</v>
      </c>
      <c r="F103" s="30">
        <v>0</v>
      </c>
      <c r="G103" s="30">
        <v>0</v>
      </c>
      <c r="H103" s="30">
        <v>0</v>
      </c>
      <c r="I103" s="7"/>
      <c r="J103" s="5"/>
      <c r="K103" s="5"/>
    </row>
    <row r="104" spans="1:11" x14ac:dyDescent="0.25">
      <c r="A104" s="3">
        <v>97</v>
      </c>
      <c r="B104" s="8" t="s">
        <v>12</v>
      </c>
      <c r="C104" s="18">
        <f>D104+E104+F104+G104+H104</f>
        <v>100000</v>
      </c>
      <c r="D104" s="18">
        <v>0</v>
      </c>
      <c r="E104" s="26">
        <v>100000</v>
      </c>
      <c r="F104" s="30">
        <v>0</v>
      </c>
      <c r="G104" s="30">
        <v>0</v>
      </c>
      <c r="H104" s="30">
        <v>0</v>
      </c>
      <c r="I104" s="7"/>
      <c r="J104" s="5"/>
      <c r="K104" s="5"/>
    </row>
    <row r="105" spans="1:11" ht="28.5" x14ac:dyDescent="0.25">
      <c r="A105" s="3">
        <v>98</v>
      </c>
      <c r="B105" s="39" t="s">
        <v>45</v>
      </c>
      <c r="C105" s="18">
        <f>C106+C107+C108+C109</f>
        <v>0</v>
      </c>
      <c r="D105" s="18">
        <f>D106+D107+D108+D109</f>
        <v>0</v>
      </c>
      <c r="E105" s="26">
        <f>E106+E107+E108+E109</f>
        <v>0</v>
      </c>
      <c r="F105" s="30">
        <v>0</v>
      </c>
      <c r="G105" s="30">
        <v>0</v>
      </c>
      <c r="H105" s="30">
        <v>0</v>
      </c>
      <c r="I105" s="7"/>
      <c r="J105" s="5"/>
      <c r="K105" s="5"/>
    </row>
    <row r="106" spans="1:11" x14ac:dyDescent="0.25">
      <c r="A106" s="3">
        <v>99</v>
      </c>
      <c r="B106" s="8" t="s">
        <v>4</v>
      </c>
      <c r="C106" s="18">
        <v>0</v>
      </c>
      <c r="D106" s="18">
        <v>0</v>
      </c>
      <c r="E106" s="26">
        <v>0</v>
      </c>
      <c r="F106" s="30">
        <v>0</v>
      </c>
      <c r="G106" s="30">
        <v>0</v>
      </c>
      <c r="H106" s="30">
        <v>0</v>
      </c>
      <c r="I106" s="7"/>
      <c r="J106" s="5"/>
      <c r="K106" s="5"/>
    </row>
    <row r="107" spans="1:11" x14ac:dyDescent="0.25">
      <c r="A107" s="3">
        <v>100</v>
      </c>
      <c r="B107" s="8" t="s">
        <v>10</v>
      </c>
      <c r="C107" s="18">
        <v>0</v>
      </c>
      <c r="D107" s="18">
        <v>0</v>
      </c>
      <c r="E107" s="26">
        <v>0</v>
      </c>
      <c r="F107" s="30">
        <v>0</v>
      </c>
      <c r="G107" s="30">
        <v>0</v>
      </c>
      <c r="H107" s="30">
        <v>0</v>
      </c>
      <c r="I107" s="7"/>
      <c r="J107" s="5"/>
      <c r="K107" s="5"/>
    </row>
    <row r="108" spans="1:11" x14ac:dyDescent="0.25">
      <c r="A108" s="3">
        <v>101</v>
      </c>
      <c r="B108" s="8" t="s">
        <v>11</v>
      </c>
      <c r="C108" s="18">
        <f>D108+E108+F108+G108+H108</f>
        <v>0</v>
      </c>
      <c r="D108" s="18">
        <v>0</v>
      </c>
      <c r="E108" s="26">
        <v>0</v>
      </c>
      <c r="F108" s="30">
        <v>0</v>
      </c>
      <c r="G108" s="30">
        <v>0</v>
      </c>
      <c r="H108" s="30">
        <v>0</v>
      </c>
      <c r="I108" s="7"/>
      <c r="J108" s="5"/>
      <c r="K108" s="5"/>
    </row>
    <row r="109" spans="1:11" x14ac:dyDescent="0.25">
      <c r="A109" s="3">
        <v>102</v>
      </c>
      <c r="B109" s="8" t="s">
        <v>12</v>
      </c>
      <c r="C109" s="18">
        <f>D109+E109+F109+G109+H109</f>
        <v>0</v>
      </c>
      <c r="D109" s="18">
        <v>0</v>
      </c>
      <c r="E109" s="26">
        <v>0</v>
      </c>
      <c r="F109" s="30">
        <v>0</v>
      </c>
      <c r="G109" s="30">
        <v>0</v>
      </c>
      <c r="H109" s="31">
        <v>0</v>
      </c>
      <c r="I109" s="7"/>
      <c r="J109" s="5"/>
      <c r="K109" s="5"/>
    </row>
    <row r="110" spans="1:11" ht="15" hidden="1" customHeight="1" x14ac:dyDescent="0.25">
      <c r="A110" s="3">
        <f t="shared" si="32"/>
        <v>103</v>
      </c>
      <c r="B110" s="21" t="s">
        <v>22</v>
      </c>
      <c r="C110" s="35">
        <f t="shared" si="45"/>
        <v>0</v>
      </c>
      <c r="D110" s="27">
        <f t="shared" ref="D110:H110" si="47">D111+D112+D113+D114</f>
        <v>0</v>
      </c>
      <c r="E110" s="37">
        <f t="shared" si="47"/>
        <v>0</v>
      </c>
      <c r="F110" s="37">
        <f t="shared" si="47"/>
        <v>0</v>
      </c>
      <c r="G110" s="37">
        <f t="shared" si="47"/>
        <v>0</v>
      </c>
      <c r="H110" s="27">
        <f t="shared" si="47"/>
        <v>0</v>
      </c>
      <c r="I110" s="22"/>
      <c r="J110" s="5"/>
      <c r="K110" s="5"/>
    </row>
    <row r="111" spans="1:11" ht="15" hidden="1" customHeight="1" x14ac:dyDescent="0.25">
      <c r="A111" s="3">
        <f t="shared" si="32"/>
        <v>104</v>
      </c>
      <c r="B111" s="8" t="s">
        <v>4</v>
      </c>
      <c r="C111" s="18">
        <f t="shared" si="45"/>
        <v>0</v>
      </c>
      <c r="D111" s="18">
        <v>0</v>
      </c>
      <c r="E111" s="26">
        <v>0</v>
      </c>
      <c r="F111" s="30">
        <v>0</v>
      </c>
      <c r="G111" s="30">
        <v>0</v>
      </c>
      <c r="H111" s="30">
        <v>0</v>
      </c>
      <c r="I111" s="7"/>
      <c r="J111" s="5"/>
      <c r="K111" s="5"/>
    </row>
    <row r="112" spans="1:11" ht="15" hidden="1" customHeight="1" x14ac:dyDescent="0.25">
      <c r="A112" s="3">
        <f t="shared" si="32"/>
        <v>105</v>
      </c>
      <c r="B112" s="8" t="s">
        <v>10</v>
      </c>
      <c r="C112" s="18">
        <f t="shared" si="45"/>
        <v>0</v>
      </c>
      <c r="D112" s="18">
        <v>0</v>
      </c>
      <c r="E112" s="26">
        <v>0</v>
      </c>
      <c r="F112" s="30">
        <v>0</v>
      </c>
      <c r="G112" s="30">
        <v>0</v>
      </c>
      <c r="H112" s="30">
        <v>0</v>
      </c>
      <c r="I112" s="7"/>
      <c r="J112" s="5"/>
      <c r="K112" s="5"/>
    </row>
    <row r="113" spans="1:11" ht="15" hidden="1" customHeight="1" x14ac:dyDescent="0.25">
      <c r="A113" s="3">
        <f t="shared" si="32"/>
        <v>106</v>
      </c>
      <c r="B113" s="8" t="s">
        <v>11</v>
      </c>
      <c r="C113" s="18">
        <f t="shared" si="45"/>
        <v>0</v>
      </c>
      <c r="D113" s="18">
        <v>0</v>
      </c>
      <c r="E113" s="26">
        <v>0</v>
      </c>
      <c r="F113" s="30">
        <v>0</v>
      </c>
      <c r="G113" s="30">
        <v>0</v>
      </c>
      <c r="H113" s="30">
        <v>0</v>
      </c>
      <c r="I113" s="7"/>
      <c r="J113" s="5"/>
      <c r="K113" s="5"/>
    </row>
    <row r="114" spans="1:11" hidden="1" x14ac:dyDescent="0.25">
      <c r="A114" s="3">
        <f t="shared" si="32"/>
        <v>107</v>
      </c>
      <c r="B114" s="8" t="s">
        <v>12</v>
      </c>
      <c r="C114" s="18">
        <f t="shared" si="45"/>
        <v>0</v>
      </c>
      <c r="D114" s="18">
        <v>0</v>
      </c>
      <c r="E114" s="26">
        <v>0</v>
      </c>
      <c r="F114" s="30">
        <v>0</v>
      </c>
      <c r="G114" s="30">
        <v>0</v>
      </c>
      <c r="H114" s="31">
        <v>0</v>
      </c>
      <c r="I114" s="7"/>
      <c r="J114" s="5"/>
      <c r="K114" s="5"/>
    </row>
    <row r="115" spans="1:11" ht="28.5" hidden="1" x14ac:dyDescent="0.25">
      <c r="A115" s="3">
        <f t="shared" si="32"/>
        <v>108</v>
      </c>
      <c r="B115" s="39" t="s">
        <v>26</v>
      </c>
      <c r="C115" s="35">
        <f t="shared" ref="C115:C134" si="48">D115+E115+F115+G115+H115</f>
        <v>0</v>
      </c>
      <c r="D115" s="35">
        <f>D116+D117+D118+D119</f>
        <v>0</v>
      </c>
      <c r="E115" s="41">
        <v>0</v>
      </c>
      <c r="F115" s="40">
        <v>0</v>
      </c>
      <c r="G115" s="40">
        <f>G116+G117+G118+G119</f>
        <v>0</v>
      </c>
      <c r="H115" s="42">
        <v>0</v>
      </c>
      <c r="I115" s="7"/>
      <c r="J115" s="5"/>
      <c r="K115" s="5"/>
    </row>
    <row r="116" spans="1:11" hidden="1" x14ac:dyDescent="0.25">
      <c r="A116" s="3">
        <f t="shared" si="32"/>
        <v>109</v>
      </c>
      <c r="B116" s="8" t="s">
        <v>4</v>
      </c>
      <c r="C116" s="18">
        <f t="shared" si="48"/>
        <v>0</v>
      </c>
      <c r="D116" s="18">
        <v>0</v>
      </c>
      <c r="E116" s="26">
        <v>0</v>
      </c>
      <c r="F116" s="30">
        <v>0</v>
      </c>
      <c r="G116" s="30">
        <v>0</v>
      </c>
      <c r="H116" s="31">
        <v>0</v>
      </c>
      <c r="I116" s="7"/>
      <c r="J116" s="5"/>
      <c r="K116" s="5"/>
    </row>
    <row r="117" spans="1:11" hidden="1" x14ac:dyDescent="0.25">
      <c r="A117" s="3">
        <f t="shared" si="32"/>
        <v>110</v>
      </c>
      <c r="B117" s="8" t="s">
        <v>10</v>
      </c>
      <c r="C117" s="18">
        <f t="shared" si="48"/>
        <v>0</v>
      </c>
      <c r="D117" s="18">
        <v>0</v>
      </c>
      <c r="E117" s="26">
        <v>0</v>
      </c>
      <c r="F117" s="30">
        <v>0</v>
      </c>
      <c r="G117" s="30">
        <v>0</v>
      </c>
      <c r="H117" s="31">
        <v>0</v>
      </c>
      <c r="I117" s="7"/>
      <c r="J117" s="5"/>
      <c r="K117" s="5"/>
    </row>
    <row r="118" spans="1:11" hidden="1" x14ac:dyDescent="0.25">
      <c r="A118" s="3">
        <f t="shared" si="32"/>
        <v>111</v>
      </c>
      <c r="B118" s="8" t="s">
        <v>11</v>
      </c>
      <c r="C118" s="18">
        <f t="shared" si="48"/>
        <v>0</v>
      </c>
      <c r="D118" s="18">
        <v>0</v>
      </c>
      <c r="E118" s="26">
        <v>0</v>
      </c>
      <c r="F118" s="30">
        <v>0</v>
      </c>
      <c r="G118" s="30">
        <v>0</v>
      </c>
      <c r="H118" s="31">
        <v>0</v>
      </c>
      <c r="I118" s="7"/>
      <c r="J118" s="5"/>
      <c r="K118" s="5"/>
    </row>
    <row r="119" spans="1:11" hidden="1" x14ac:dyDescent="0.25">
      <c r="A119" s="3">
        <f t="shared" si="32"/>
        <v>112</v>
      </c>
      <c r="B119" s="8" t="s">
        <v>12</v>
      </c>
      <c r="C119" s="18">
        <f t="shared" si="48"/>
        <v>0</v>
      </c>
      <c r="D119" s="18">
        <v>0</v>
      </c>
      <c r="E119" s="26">
        <v>0</v>
      </c>
      <c r="F119" s="30">
        <v>0</v>
      </c>
      <c r="G119" s="30">
        <v>0</v>
      </c>
      <c r="H119" s="31">
        <v>0</v>
      </c>
      <c r="I119" s="7"/>
      <c r="J119" s="5"/>
      <c r="K119" s="5"/>
    </row>
    <row r="120" spans="1:11" ht="28.5" hidden="1" x14ac:dyDescent="0.25">
      <c r="A120" s="3">
        <f t="shared" si="32"/>
        <v>113</v>
      </c>
      <c r="B120" s="39" t="s">
        <v>27</v>
      </c>
      <c r="C120" s="35">
        <f t="shared" si="48"/>
        <v>0</v>
      </c>
      <c r="D120" s="35">
        <f>D121+D122+D123+D124</f>
        <v>0</v>
      </c>
      <c r="E120" s="41">
        <f>E121+E122+E123+E124</f>
        <v>0</v>
      </c>
      <c r="F120" s="40">
        <f>F121+F122+F123+F124</f>
        <v>0</v>
      </c>
      <c r="G120" s="40">
        <f>G121+G122+G123+G124</f>
        <v>0</v>
      </c>
      <c r="H120" s="42">
        <f>H121+H122+H123+H124</f>
        <v>0</v>
      </c>
      <c r="I120" s="7"/>
      <c r="J120" s="5"/>
      <c r="K120" s="5"/>
    </row>
    <row r="121" spans="1:11" hidden="1" x14ac:dyDescent="0.25">
      <c r="A121" s="3">
        <f t="shared" si="32"/>
        <v>114</v>
      </c>
      <c r="B121" s="8" t="s">
        <v>4</v>
      </c>
      <c r="C121" s="18">
        <f t="shared" si="48"/>
        <v>0</v>
      </c>
      <c r="D121" s="18">
        <v>0</v>
      </c>
      <c r="E121" s="26">
        <v>0</v>
      </c>
      <c r="F121" s="30">
        <v>0</v>
      </c>
      <c r="G121" s="30">
        <v>0</v>
      </c>
      <c r="H121" s="31">
        <v>0</v>
      </c>
      <c r="I121" s="7"/>
      <c r="J121" s="5"/>
      <c r="K121" s="5"/>
    </row>
    <row r="122" spans="1:11" hidden="1" x14ac:dyDescent="0.25">
      <c r="A122" s="3">
        <f t="shared" si="32"/>
        <v>115</v>
      </c>
      <c r="B122" s="8" t="s">
        <v>10</v>
      </c>
      <c r="C122" s="18">
        <f t="shared" si="48"/>
        <v>0</v>
      </c>
      <c r="D122" s="18">
        <v>0</v>
      </c>
      <c r="E122" s="26">
        <v>0</v>
      </c>
      <c r="F122" s="30">
        <v>0</v>
      </c>
      <c r="G122" s="30">
        <v>0</v>
      </c>
      <c r="H122" s="31">
        <v>0</v>
      </c>
      <c r="I122" s="7"/>
      <c r="J122" s="5"/>
      <c r="K122" s="5"/>
    </row>
    <row r="123" spans="1:11" hidden="1" x14ac:dyDescent="0.25">
      <c r="A123" s="3">
        <f t="shared" si="32"/>
        <v>116</v>
      </c>
      <c r="B123" s="8" t="s">
        <v>11</v>
      </c>
      <c r="C123" s="18">
        <f t="shared" si="48"/>
        <v>0</v>
      </c>
      <c r="D123" s="18">
        <v>0</v>
      </c>
      <c r="E123" s="26">
        <v>0</v>
      </c>
      <c r="F123" s="30">
        <v>0</v>
      </c>
      <c r="G123" s="30">
        <v>0</v>
      </c>
      <c r="H123" s="31">
        <v>0</v>
      </c>
      <c r="I123" s="7"/>
      <c r="J123" s="5"/>
      <c r="K123" s="5"/>
    </row>
    <row r="124" spans="1:11" hidden="1" x14ac:dyDescent="0.25">
      <c r="A124" s="3">
        <f t="shared" si="32"/>
        <v>117</v>
      </c>
      <c r="B124" s="8" t="s">
        <v>12</v>
      </c>
      <c r="C124" s="18">
        <f t="shared" si="48"/>
        <v>0</v>
      </c>
      <c r="D124" s="18">
        <v>0</v>
      </c>
      <c r="E124" s="26">
        <v>0</v>
      </c>
      <c r="F124" s="30">
        <v>0</v>
      </c>
      <c r="G124" s="30">
        <v>0</v>
      </c>
      <c r="H124" s="31">
        <v>0</v>
      </c>
      <c r="I124" s="7"/>
      <c r="J124" s="5"/>
      <c r="K124" s="5"/>
    </row>
    <row r="125" spans="1:11" ht="28.5" hidden="1" x14ac:dyDescent="0.25">
      <c r="A125" s="3">
        <f t="shared" si="32"/>
        <v>118</v>
      </c>
      <c r="B125" s="39" t="s">
        <v>28</v>
      </c>
      <c r="C125" s="35">
        <f t="shared" si="48"/>
        <v>0</v>
      </c>
      <c r="D125" s="35">
        <f>D126+D127+D128+D129</f>
        <v>0</v>
      </c>
      <c r="E125" s="41">
        <f>E126+E127+E128+E129</f>
        <v>0</v>
      </c>
      <c r="F125" s="40">
        <f>F126+F127+F128+F129</f>
        <v>0</v>
      </c>
      <c r="G125" s="40">
        <f>G126+G127+G128+G129</f>
        <v>0</v>
      </c>
      <c r="H125" s="42">
        <f>H126+H127+H128+H129</f>
        <v>0</v>
      </c>
      <c r="I125" s="7"/>
      <c r="J125" s="5"/>
      <c r="K125" s="5"/>
    </row>
    <row r="126" spans="1:11" hidden="1" x14ac:dyDescent="0.25">
      <c r="A126" s="3">
        <f t="shared" si="32"/>
        <v>119</v>
      </c>
      <c r="B126" s="8" t="s">
        <v>4</v>
      </c>
      <c r="C126" s="18">
        <f t="shared" si="48"/>
        <v>0</v>
      </c>
      <c r="D126" s="18">
        <v>0</v>
      </c>
      <c r="E126" s="26">
        <v>0</v>
      </c>
      <c r="F126" s="30">
        <v>0</v>
      </c>
      <c r="G126" s="30">
        <v>0</v>
      </c>
      <c r="H126" s="31">
        <v>0</v>
      </c>
      <c r="I126" s="7"/>
      <c r="J126" s="5"/>
      <c r="K126" s="5"/>
    </row>
    <row r="127" spans="1:11" hidden="1" x14ac:dyDescent="0.25">
      <c r="A127" s="3">
        <f t="shared" si="32"/>
        <v>120</v>
      </c>
      <c r="B127" s="8" t="s">
        <v>10</v>
      </c>
      <c r="C127" s="18">
        <f t="shared" si="48"/>
        <v>0</v>
      </c>
      <c r="D127" s="18">
        <v>0</v>
      </c>
      <c r="E127" s="26">
        <v>0</v>
      </c>
      <c r="F127" s="30">
        <v>0</v>
      </c>
      <c r="G127" s="30">
        <v>0</v>
      </c>
      <c r="H127" s="31">
        <v>0</v>
      </c>
      <c r="I127" s="7"/>
      <c r="J127" s="5"/>
      <c r="K127" s="5"/>
    </row>
    <row r="128" spans="1:11" hidden="1" x14ac:dyDescent="0.25">
      <c r="A128" s="3">
        <f t="shared" si="32"/>
        <v>121</v>
      </c>
      <c r="B128" s="8" t="s">
        <v>11</v>
      </c>
      <c r="C128" s="18">
        <f t="shared" si="48"/>
        <v>0</v>
      </c>
      <c r="D128" s="18">
        <v>0</v>
      </c>
      <c r="E128" s="26">
        <v>0</v>
      </c>
      <c r="F128" s="30">
        <v>0</v>
      </c>
      <c r="G128" s="30">
        <v>0</v>
      </c>
      <c r="H128" s="31">
        <v>0</v>
      </c>
      <c r="I128" s="7"/>
      <c r="J128" s="5"/>
      <c r="K128" s="5"/>
    </row>
    <row r="129" spans="1:11" hidden="1" x14ac:dyDescent="0.25">
      <c r="A129" s="3">
        <f t="shared" si="32"/>
        <v>122</v>
      </c>
      <c r="B129" s="8" t="s">
        <v>12</v>
      </c>
      <c r="C129" s="18">
        <f t="shared" si="48"/>
        <v>0</v>
      </c>
      <c r="D129" s="18">
        <v>0</v>
      </c>
      <c r="E129" s="26">
        <v>0</v>
      </c>
      <c r="F129" s="30">
        <v>0</v>
      </c>
      <c r="G129" s="30">
        <v>0</v>
      </c>
      <c r="H129" s="31">
        <v>0</v>
      </c>
      <c r="I129" s="7"/>
      <c r="J129" s="5"/>
      <c r="K129" s="5"/>
    </row>
    <row r="130" spans="1:11" ht="28.5" hidden="1" x14ac:dyDescent="0.25">
      <c r="A130" s="3">
        <f t="shared" si="32"/>
        <v>123</v>
      </c>
      <c r="B130" s="39" t="s">
        <v>29</v>
      </c>
      <c r="C130" s="35">
        <f t="shared" si="48"/>
        <v>0</v>
      </c>
      <c r="D130" s="35">
        <f>D131+D132+D133+D134</f>
        <v>0</v>
      </c>
      <c r="E130" s="41">
        <f>E131+E132+E133+E134</f>
        <v>0</v>
      </c>
      <c r="F130" s="40">
        <f>F131+F132+F133+F134</f>
        <v>0</v>
      </c>
      <c r="G130" s="40">
        <f>G131+G132+G133+G134</f>
        <v>0</v>
      </c>
      <c r="H130" s="42">
        <f>H131+H132+H133+H134</f>
        <v>0</v>
      </c>
      <c r="I130" s="7"/>
      <c r="J130" s="5"/>
      <c r="K130" s="5"/>
    </row>
    <row r="131" spans="1:11" hidden="1" x14ac:dyDescent="0.25">
      <c r="A131" s="3">
        <f t="shared" si="32"/>
        <v>124</v>
      </c>
      <c r="B131" s="8" t="s">
        <v>4</v>
      </c>
      <c r="C131" s="18">
        <f t="shared" si="48"/>
        <v>0</v>
      </c>
      <c r="D131" s="18">
        <v>0</v>
      </c>
      <c r="E131" s="26">
        <v>0</v>
      </c>
      <c r="F131" s="30">
        <v>0</v>
      </c>
      <c r="G131" s="30">
        <v>0</v>
      </c>
      <c r="H131" s="31">
        <v>0</v>
      </c>
      <c r="I131" s="7"/>
      <c r="J131" s="5"/>
      <c r="K131" s="5"/>
    </row>
    <row r="132" spans="1:11" hidden="1" x14ac:dyDescent="0.25">
      <c r="A132" s="3">
        <f t="shared" si="32"/>
        <v>125</v>
      </c>
      <c r="B132" s="8" t="s">
        <v>10</v>
      </c>
      <c r="C132" s="18">
        <f t="shared" si="48"/>
        <v>0</v>
      </c>
      <c r="D132" s="18">
        <v>0</v>
      </c>
      <c r="E132" s="26">
        <v>0</v>
      </c>
      <c r="F132" s="30">
        <v>0</v>
      </c>
      <c r="G132" s="30">
        <v>0</v>
      </c>
      <c r="H132" s="31">
        <v>0</v>
      </c>
      <c r="I132" s="7"/>
      <c r="J132" s="5"/>
      <c r="K132" s="5"/>
    </row>
    <row r="133" spans="1:11" hidden="1" x14ac:dyDescent="0.25">
      <c r="A133" s="3">
        <f t="shared" si="32"/>
        <v>126</v>
      </c>
      <c r="B133" s="8" t="s">
        <v>11</v>
      </c>
      <c r="C133" s="18">
        <f t="shared" si="48"/>
        <v>0</v>
      </c>
      <c r="D133" s="18">
        <v>0</v>
      </c>
      <c r="E133" s="26">
        <v>0</v>
      </c>
      <c r="F133" s="30">
        <v>0</v>
      </c>
      <c r="G133" s="30">
        <v>0</v>
      </c>
      <c r="H133" s="31">
        <v>0</v>
      </c>
      <c r="I133" s="7"/>
      <c r="J133" s="5"/>
      <c r="K133" s="5"/>
    </row>
    <row r="134" spans="1:11" hidden="1" x14ac:dyDescent="0.25">
      <c r="A134" s="3">
        <f t="shared" si="32"/>
        <v>127</v>
      </c>
      <c r="B134" s="8" t="s">
        <v>12</v>
      </c>
      <c r="C134" s="18">
        <f t="shared" si="48"/>
        <v>0</v>
      </c>
      <c r="D134" s="18">
        <v>0</v>
      </c>
      <c r="E134" s="26">
        <v>0</v>
      </c>
      <c r="F134" s="30">
        <v>0</v>
      </c>
      <c r="G134" s="30">
        <v>0</v>
      </c>
      <c r="H134" s="31">
        <v>0</v>
      </c>
      <c r="I134" s="7"/>
      <c r="J134" s="5"/>
      <c r="K134" s="5"/>
    </row>
    <row r="135" spans="1:11" x14ac:dyDescent="0.25">
      <c r="A135" s="56"/>
      <c r="B135" s="57"/>
      <c r="C135" s="58"/>
      <c r="D135" s="58"/>
      <c r="E135" s="73"/>
      <c r="F135" s="74"/>
      <c r="G135" s="74"/>
      <c r="H135" s="59"/>
      <c r="I135" s="60"/>
      <c r="J135" s="5"/>
      <c r="K135" s="5"/>
    </row>
    <row r="136" spans="1:11" x14ac:dyDescent="0.25">
      <c r="B136" s="5"/>
      <c r="C136" s="5"/>
      <c r="D136" s="5"/>
      <c r="E136" s="75"/>
      <c r="F136" s="75"/>
      <c r="G136" s="75"/>
      <c r="H136" s="5"/>
      <c r="I136" s="54"/>
      <c r="J136" s="5"/>
      <c r="K136" s="5"/>
    </row>
    <row r="137" spans="1:11" x14ac:dyDescent="0.25">
      <c r="B137" s="5"/>
      <c r="C137" s="5"/>
      <c r="D137" s="5"/>
      <c r="E137" s="75"/>
      <c r="F137" s="75"/>
      <c r="G137" s="75"/>
      <c r="H137" s="5"/>
      <c r="I137" s="54"/>
      <c r="J137" s="5"/>
      <c r="K137" s="5"/>
    </row>
    <row r="138" spans="1:11" x14ac:dyDescent="0.25">
      <c r="B138" s="5"/>
      <c r="C138" s="5"/>
      <c r="D138" s="5"/>
      <c r="E138" s="75"/>
      <c r="F138" s="75"/>
      <c r="G138" s="75"/>
      <c r="H138" s="5"/>
      <c r="I138" s="54"/>
      <c r="J138" s="5"/>
      <c r="K138" s="5"/>
    </row>
    <row r="139" spans="1:11" x14ac:dyDescent="0.25">
      <c r="B139" s="5"/>
      <c r="C139" s="5"/>
      <c r="D139" s="5"/>
      <c r="E139" s="75"/>
      <c r="F139" s="75"/>
      <c r="G139" s="75"/>
      <c r="H139" s="5"/>
      <c r="I139" s="54"/>
      <c r="J139" s="5"/>
      <c r="K139" s="5"/>
    </row>
    <row r="140" spans="1:11" x14ac:dyDescent="0.25">
      <c r="B140" s="5"/>
      <c r="C140" s="5"/>
      <c r="D140" s="5"/>
      <c r="E140" s="75"/>
      <c r="F140" s="75"/>
      <c r="G140" s="75"/>
      <c r="H140" s="5"/>
      <c r="I140" s="54"/>
      <c r="J140" s="5"/>
      <c r="K140" s="5"/>
    </row>
    <row r="141" spans="1:11" x14ac:dyDescent="0.25">
      <c r="B141" s="5"/>
      <c r="C141" s="5"/>
      <c r="D141" s="5"/>
      <c r="E141" s="75"/>
      <c r="F141" s="75"/>
      <c r="G141" s="75"/>
      <c r="H141" s="5"/>
      <c r="I141" s="54"/>
      <c r="J141" s="5"/>
      <c r="K141" s="5"/>
    </row>
    <row r="142" spans="1:11" x14ac:dyDescent="0.25">
      <c r="B142" s="5"/>
      <c r="C142" s="5"/>
      <c r="D142" s="5"/>
      <c r="E142" s="75"/>
      <c r="F142" s="75"/>
      <c r="G142" s="75"/>
      <c r="H142" s="5"/>
      <c r="I142" s="54"/>
      <c r="J142" s="5"/>
      <c r="K142" s="5"/>
    </row>
    <row r="143" spans="1:11" x14ac:dyDescent="0.25">
      <c r="B143" s="5"/>
      <c r="C143" s="5"/>
      <c r="D143" s="5"/>
      <c r="E143" s="75"/>
      <c r="F143" s="75"/>
      <c r="G143" s="75"/>
      <c r="H143" s="5"/>
      <c r="I143" s="54"/>
      <c r="J143" s="5"/>
      <c r="K143" s="5"/>
    </row>
    <row r="144" spans="1:11" x14ac:dyDescent="0.25">
      <c r="B144" s="5"/>
      <c r="C144" s="5"/>
      <c r="D144" s="5"/>
      <c r="E144" s="75"/>
      <c r="F144" s="75"/>
      <c r="G144" s="75"/>
      <c r="H144" s="5"/>
      <c r="I144" s="54"/>
      <c r="J144" s="5"/>
      <c r="K144" s="5"/>
    </row>
    <row r="145" spans="2:11" x14ac:dyDescent="0.25">
      <c r="B145" s="5"/>
      <c r="C145" s="5"/>
      <c r="D145" s="5"/>
      <c r="E145" s="75"/>
      <c r="F145" s="75"/>
      <c r="G145" s="75"/>
      <c r="H145" s="5"/>
      <c r="I145" s="54"/>
      <c r="J145" s="5"/>
      <c r="K145" s="5"/>
    </row>
    <row r="146" spans="2:11" x14ac:dyDescent="0.25">
      <c r="B146" s="5"/>
      <c r="C146" s="5"/>
      <c r="D146" s="5"/>
      <c r="E146" s="75"/>
      <c r="F146" s="75"/>
      <c r="G146" s="75"/>
      <c r="H146" s="5"/>
      <c r="I146" s="54"/>
      <c r="J146" s="5"/>
      <c r="K146" s="5"/>
    </row>
    <row r="147" spans="2:11" x14ac:dyDescent="0.25">
      <c r="B147" s="5"/>
      <c r="C147" s="5"/>
      <c r="D147" s="5"/>
      <c r="E147" s="75"/>
      <c r="F147" s="75"/>
      <c r="G147" s="75"/>
      <c r="H147" s="5"/>
      <c r="I147" s="54"/>
      <c r="J147" s="5"/>
      <c r="K147" s="5"/>
    </row>
    <row r="148" spans="2:11" x14ac:dyDescent="0.25">
      <c r="B148" s="5"/>
      <c r="C148" s="5"/>
      <c r="D148" s="5"/>
      <c r="E148" s="75"/>
      <c r="F148" s="75"/>
      <c r="G148" s="75"/>
      <c r="H148" s="5"/>
      <c r="I148" s="54"/>
      <c r="J148" s="5"/>
      <c r="K148" s="5"/>
    </row>
    <row r="149" spans="2:11" x14ac:dyDescent="0.25">
      <c r="B149" s="5"/>
      <c r="C149" s="5"/>
      <c r="D149" s="5"/>
      <c r="E149" s="75"/>
      <c r="F149" s="75"/>
      <c r="G149" s="75"/>
      <c r="H149" s="5"/>
      <c r="I149" s="54"/>
      <c r="J149" s="5"/>
      <c r="K149" s="5"/>
    </row>
    <row r="150" spans="2:11" x14ac:dyDescent="0.25">
      <c r="B150" s="5"/>
      <c r="C150" s="5"/>
      <c r="D150" s="5"/>
      <c r="E150" s="75"/>
      <c r="F150" s="75"/>
      <c r="G150" s="75"/>
      <c r="H150" s="5"/>
      <c r="I150" s="54"/>
      <c r="J150" s="5"/>
      <c r="K150" s="5"/>
    </row>
    <row r="151" spans="2:11" x14ac:dyDescent="0.25">
      <c r="B151" s="5"/>
      <c r="C151" s="5"/>
      <c r="D151" s="5"/>
      <c r="E151" s="75"/>
      <c r="F151" s="75"/>
      <c r="G151" s="75"/>
      <c r="H151" s="5"/>
      <c r="I151" s="54"/>
      <c r="J151" s="5"/>
      <c r="K151" s="5"/>
    </row>
    <row r="152" spans="2:11" x14ac:dyDescent="0.25">
      <c r="B152" s="5"/>
      <c r="C152" s="5"/>
      <c r="D152" s="5"/>
      <c r="E152" s="75"/>
      <c r="F152" s="75"/>
      <c r="G152" s="75"/>
      <c r="H152" s="5"/>
      <c r="I152" s="54"/>
      <c r="J152" s="5"/>
      <c r="K152" s="5"/>
    </row>
    <row r="153" spans="2:11" x14ac:dyDescent="0.25">
      <c r="B153" s="5"/>
      <c r="C153" s="5"/>
      <c r="D153" s="5"/>
      <c r="E153" s="75"/>
      <c r="F153" s="75"/>
      <c r="G153" s="75"/>
      <c r="H153" s="5"/>
      <c r="I153" s="54"/>
      <c r="J153" s="5"/>
      <c r="K153" s="5"/>
    </row>
    <row r="154" spans="2:11" x14ac:dyDescent="0.25">
      <c r="B154" s="5"/>
      <c r="C154" s="5"/>
      <c r="D154" s="5"/>
      <c r="E154" s="75"/>
      <c r="F154" s="75"/>
      <c r="G154" s="75"/>
      <c r="H154" s="5"/>
      <c r="I154" s="54"/>
      <c r="J154" s="5"/>
      <c r="K154" s="5"/>
    </row>
    <row r="155" spans="2:11" x14ac:dyDescent="0.25">
      <c r="B155" s="5"/>
      <c r="C155" s="5"/>
      <c r="D155" s="5"/>
      <c r="E155" s="75"/>
      <c r="F155" s="75"/>
      <c r="G155" s="75"/>
      <c r="H155" s="5"/>
      <c r="I155" s="54"/>
      <c r="J155" s="5"/>
      <c r="K155" s="5"/>
    </row>
    <row r="156" spans="2:11" x14ac:dyDescent="0.25">
      <c r="B156" s="5"/>
      <c r="C156" s="5"/>
      <c r="D156" s="5"/>
      <c r="E156" s="75"/>
      <c r="F156" s="75"/>
      <c r="G156" s="75"/>
      <c r="H156" s="5"/>
      <c r="I156" s="54"/>
      <c r="J156" s="5"/>
      <c r="K156" s="5"/>
    </row>
    <row r="157" spans="2:11" x14ac:dyDescent="0.25">
      <c r="B157" s="5"/>
      <c r="C157" s="5"/>
      <c r="D157" s="5"/>
      <c r="E157" s="75"/>
      <c r="F157" s="75"/>
      <c r="G157" s="75"/>
      <c r="H157" s="5"/>
      <c r="I157" s="54"/>
      <c r="J157" s="5"/>
      <c r="K157" s="5"/>
    </row>
    <row r="158" spans="2:11" x14ac:dyDescent="0.25">
      <c r="B158" s="5"/>
      <c r="C158" s="5"/>
      <c r="D158" s="5"/>
      <c r="E158" s="75"/>
      <c r="F158" s="75"/>
      <c r="G158" s="75"/>
      <c r="H158" s="5"/>
      <c r="I158" s="54"/>
      <c r="J158" s="5"/>
      <c r="K158" s="5"/>
    </row>
    <row r="159" spans="2:11" x14ac:dyDescent="0.25">
      <c r="B159" s="5"/>
      <c r="C159" s="5"/>
      <c r="D159" s="5"/>
      <c r="E159" s="75"/>
      <c r="F159" s="75"/>
      <c r="G159" s="75"/>
      <c r="H159" s="5"/>
      <c r="I159" s="54"/>
      <c r="J159" s="5"/>
      <c r="K159" s="5"/>
    </row>
    <row r="160" spans="2:11" x14ac:dyDescent="0.25">
      <c r="B160" s="5"/>
      <c r="C160" s="5"/>
      <c r="D160" s="5"/>
      <c r="E160" s="75"/>
      <c r="F160" s="75"/>
      <c r="G160" s="75"/>
      <c r="H160" s="5"/>
      <c r="I160" s="54"/>
      <c r="J160" s="5"/>
      <c r="K160" s="5"/>
    </row>
    <row r="161" spans="2:11" x14ac:dyDescent="0.25">
      <c r="B161" s="5"/>
      <c r="C161" s="5"/>
      <c r="D161" s="5"/>
      <c r="E161" s="75"/>
      <c r="F161" s="75"/>
      <c r="G161" s="75"/>
      <c r="H161" s="5"/>
      <c r="I161" s="54"/>
      <c r="J161" s="5"/>
      <c r="K161" s="5"/>
    </row>
    <row r="162" spans="2:11" x14ac:dyDescent="0.25">
      <c r="B162" s="5"/>
      <c r="C162" s="5"/>
      <c r="D162" s="5"/>
      <c r="E162" s="75"/>
      <c r="F162" s="75"/>
      <c r="G162" s="75"/>
      <c r="H162" s="5"/>
      <c r="I162" s="54"/>
      <c r="J162" s="5"/>
      <c r="K162" s="5"/>
    </row>
    <row r="163" spans="2:11" x14ac:dyDescent="0.25">
      <c r="B163" s="5"/>
      <c r="C163" s="5"/>
      <c r="D163" s="5"/>
      <c r="E163" s="75"/>
      <c r="F163" s="75"/>
      <c r="G163" s="75"/>
      <c r="H163" s="5"/>
      <c r="I163" s="54"/>
      <c r="J163" s="5"/>
      <c r="K163" s="5"/>
    </row>
    <row r="164" spans="2:11" x14ac:dyDescent="0.25">
      <c r="B164" s="5"/>
      <c r="C164" s="5"/>
      <c r="D164" s="5"/>
      <c r="E164" s="75"/>
      <c r="F164" s="75"/>
      <c r="G164" s="75"/>
      <c r="H164" s="5"/>
      <c r="I164" s="54"/>
      <c r="J164" s="5"/>
      <c r="K164" s="5"/>
    </row>
    <row r="165" spans="2:11" x14ac:dyDescent="0.25">
      <c r="B165" s="5"/>
      <c r="C165" s="5"/>
      <c r="D165" s="5"/>
      <c r="E165" s="75"/>
      <c r="F165" s="75"/>
      <c r="G165" s="75"/>
      <c r="H165" s="5"/>
      <c r="I165" s="54"/>
      <c r="J165" s="5"/>
      <c r="K165" s="5"/>
    </row>
    <row r="166" spans="2:11" x14ac:dyDescent="0.25">
      <c r="B166" s="5"/>
      <c r="C166" s="5"/>
      <c r="D166" s="5"/>
      <c r="E166" s="75"/>
      <c r="F166" s="75"/>
      <c r="G166" s="75"/>
      <c r="H166" s="5"/>
      <c r="I166" s="54"/>
      <c r="J166" s="5"/>
      <c r="K166" s="5"/>
    </row>
    <row r="167" spans="2:11" x14ac:dyDescent="0.25">
      <c r="B167" s="5"/>
      <c r="C167" s="5"/>
      <c r="D167" s="5"/>
      <c r="E167" s="75"/>
      <c r="F167" s="75"/>
      <c r="G167" s="75"/>
      <c r="H167" s="5"/>
      <c r="I167" s="54"/>
      <c r="J167" s="5"/>
      <c r="K167" s="5"/>
    </row>
    <row r="168" spans="2:11" x14ac:dyDescent="0.25">
      <c r="B168" s="5"/>
      <c r="C168" s="5"/>
      <c r="D168" s="5"/>
      <c r="E168" s="75"/>
      <c r="F168" s="75"/>
      <c r="G168" s="75"/>
      <c r="H168" s="5"/>
      <c r="I168" s="54"/>
      <c r="J168" s="5"/>
      <c r="K168" s="5"/>
    </row>
    <row r="169" spans="2:11" x14ac:dyDescent="0.25">
      <c r="B169" s="5"/>
      <c r="C169" s="5"/>
      <c r="D169" s="5"/>
      <c r="E169" s="75"/>
      <c r="F169" s="75"/>
      <c r="G169" s="75"/>
      <c r="H169" s="5"/>
      <c r="I169" s="54"/>
      <c r="J169" s="5"/>
      <c r="K169" s="5"/>
    </row>
    <row r="170" spans="2:11" x14ac:dyDescent="0.25">
      <c r="B170" s="5"/>
      <c r="C170" s="5"/>
      <c r="D170" s="5"/>
      <c r="E170" s="75"/>
      <c r="F170" s="75"/>
      <c r="G170" s="75"/>
      <c r="H170" s="5"/>
      <c r="I170" s="54"/>
      <c r="J170" s="5"/>
      <c r="K170" s="5"/>
    </row>
    <row r="171" spans="2:11" x14ac:dyDescent="0.25">
      <c r="B171" s="5"/>
      <c r="C171" s="5"/>
      <c r="D171" s="5"/>
      <c r="E171" s="75"/>
      <c r="F171" s="75"/>
      <c r="G171" s="75"/>
      <c r="H171" s="5"/>
      <c r="I171" s="54"/>
      <c r="J171" s="5"/>
      <c r="K171" s="5"/>
    </row>
    <row r="172" spans="2:11" x14ac:dyDescent="0.25">
      <c r="B172" s="5"/>
      <c r="C172" s="5"/>
      <c r="D172" s="5"/>
      <c r="E172" s="75"/>
      <c r="F172" s="75"/>
      <c r="G172" s="75"/>
      <c r="H172" s="5"/>
      <c r="I172" s="54"/>
      <c r="J172" s="5"/>
      <c r="K172" s="5"/>
    </row>
    <row r="173" spans="2:11" x14ac:dyDescent="0.25">
      <c r="B173" s="5"/>
      <c r="C173" s="5"/>
      <c r="D173" s="5"/>
      <c r="E173" s="75"/>
      <c r="F173" s="75"/>
      <c r="G173" s="75"/>
      <c r="H173" s="5"/>
      <c r="I173" s="54"/>
      <c r="J173" s="5"/>
      <c r="K173" s="5"/>
    </row>
    <row r="174" spans="2:11" x14ac:dyDescent="0.25">
      <c r="B174" s="5"/>
      <c r="C174" s="5"/>
      <c r="D174" s="5"/>
      <c r="E174" s="75"/>
      <c r="F174" s="75"/>
      <c r="G174" s="75"/>
      <c r="H174" s="5"/>
      <c r="I174" s="54"/>
      <c r="J174" s="5"/>
      <c r="K174" s="5"/>
    </row>
    <row r="175" spans="2:11" x14ac:dyDescent="0.25">
      <c r="B175" s="5"/>
      <c r="C175" s="5"/>
      <c r="D175" s="5"/>
      <c r="E175" s="75"/>
      <c r="F175" s="75"/>
      <c r="G175" s="75"/>
      <c r="H175" s="5"/>
      <c r="I175" s="54"/>
      <c r="J175" s="5"/>
      <c r="K175" s="5"/>
    </row>
    <row r="176" spans="2:11" x14ac:dyDescent="0.25">
      <c r="B176" s="5"/>
      <c r="C176" s="5"/>
      <c r="D176" s="5"/>
      <c r="E176" s="75"/>
      <c r="F176" s="75"/>
      <c r="G176" s="75"/>
      <c r="H176" s="5"/>
      <c r="I176" s="54"/>
      <c r="J176" s="5"/>
      <c r="K176" s="5"/>
    </row>
    <row r="177" spans="2:11" x14ac:dyDescent="0.25">
      <c r="B177" s="5"/>
      <c r="C177" s="5"/>
      <c r="D177" s="5"/>
      <c r="E177" s="75"/>
      <c r="F177" s="75"/>
      <c r="G177" s="75"/>
      <c r="H177" s="5"/>
      <c r="I177" s="54"/>
      <c r="J177" s="5"/>
      <c r="K177" s="5"/>
    </row>
    <row r="178" spans="2:11" x14ac:dyDescent="0.25">
      <c r="B178" s="5"/>
      <c r="C178" s="5"/>
      <c r="D178" s="5"/>
      <c r="E178" s="75"/>
      <c r="F178" s="75"/>
      <c r="G178" s="75"/>
      <c r="H178" s="5"/>
      <c r="I178" s="54"/>
      <c r="J178" s="5"/>
      <c r="K178" s="5"/>
    </row>
    <row r="179" spans="2:11" x14ac:dyDescent="0.25">
      <c r="B179" s="5"/>
      <c r="C179" s="5"/>
      <c r="D179" s="5"/>
      <c r="E179" s="75"/>
      <c r="F179" s="75"/>
      <c r="G179" s="75"/>
      <c r="H179" s="5"/>
      <c r="I179" s="54"/>
      <c r="J179" s="5"/>
      <c r="K179" s="5"/>
    </row>
    <row r="180" spans="2:11" x14ac:dyDescent="0.25">
      <c r="B180" s="5"/>
      <c r="C180" s="5"/>
      <c r="D180" s="5"/>
      <c r="E180" s="75"/>
      <c r="F180" s="75"/>
      <c r="G180" s="75"/>
      <c r="H180" s="5"/>
      <c r="I180" s="54"/>
      <c r="J180" s="5"/>
      <c r="K180" s="5"/>
    </row>
    <row r="181" spans="2:11" x14ac:dyDescent="0.25">
      <c r="B181" s="5"/>
      <c r="C181" s="5"/>
      <c r="D181" s="5"/>
      <c r="E181" s="75"/>
      <c r="F181" s="75"/>
      <c r="G181" s="75"/>
      <c r="H181" s="5"/>
      <c r="I181" s="54"/>
      <c r="J181" s="5"/>
      <c r="K181" s="5"/>
    </row>
    <row r="182" spans="2:11" x14ac:dyDescent="0.25">
      <c r="B182" s="5"/>
      <c r="C182" s="5"/>
      <c r="D182" s="5"/>
      <c r="E182" s="75"/>
      <c r="F182" s="75"/>
      <c r="G182" s="75"/>
      <c r="H182" s="5"/>
      <c r="I182" s="54"/>
      <c r="J182" s="5"/>
      <c r="K182" s="5"/>
    </row>
    <row r="183" spans="2:11" x14ac:dyDescent="0.25">
      <c r="B183" s="5"/>
      <c r="C183" s="5"/>
      <c r="D183" s="5"/>
      <c r="E183" s="75"/>
      <c r="F183" s="75"/>
      <c r="G183" s="75"/>
      <c r="H183" s="5"/>
      <c r="I183" s="54"/>
      <c r="J183" s="5"/>
      <c r="K183" s="5"/>
    </row>
    <row r="184" spans="2:11" x14ac:dyDescent="0.25">
      <c r="B184" s="5"/>
      <c r="C184" s="5"/>
      <c r="D184" s="5"/>
      <c r="E184" s="75"/>
      <c r="F184" s="75"/>
      <c r="G184" s="75"/>
      <c r="H184" s="5"/>
      <c r="I184" s="54"/>
      <c r="J184" s="5"/>
      <c r="K184" s="5"/>
    </row>
    <row r="185" spans="2:11" x14ac:dyDescent="0.25">
      <c r="B185" s="5"/>
      <c r="C185" s="5"/>
      <c r="D185" s="5"/>
      <c r="E185" s="75"/>
      <c r="F185" s="75"/>
      <c r="G185" s="75"/>
      <c r="H185" s="5"/>
      <c r="I185" s="54"/>
      <c r="J185" s="5"/>
      <c r="K185" s="5"/>
    </row>
    <row r="186" spans="2:11" x14ac:dyDescent="0.25">
      <c r="B186" s="5"/>
      <c r="C186" s="5"/>
      <c r="D186" s="5"/>
      <c r="E186" s="75"/>
      <c r="F186" s="75"/>
      <c r="G186" s="75"/>
      <c r="H186" s="5"/>
      <c r="I186" s="54"/>
      <c r="J186" s="5"/>
      <c r="K186" s="5"/>
    </row>
    <row r="187" spans="2:11" x14ac:dyDescent="0.25">
      <c r="B187" s="5"/>
      <c r="C187" s="5"/>
      <c r="D187" s="5"/>
      <c r="E187" s="75"/>
      <c r="F187" s="75"/>
      <c r="G187" s="75"/>
      <c r="H187" s="5"/>
      <c r="I187" s="54"/>
      <c r="J187" s="5"/>
      <c r="K187" s="5"/>
    </row>
    <row r="188" spans="2:11" x14ac:dyDescent="0.25">
      <c r="B188" s="5"/>
      <c r="C188" s="5"/>
      <c r="D188" s="5"/>
      <c r="E188" s="75"/>
      <c r="F188" s="75"/>
      <c r="G188" s="75"/>
      <c r="H188" s="5"/>
      <c r="I188" s="54"/>
      <c r="J188" s="5"/>
      <c r="K188" s="5"/>
    </row>
    <row r="189" spans="2:11" x14ac:dyDescent="0.25">
      <c r="B189" s="5"/>
      <c r="C189" s="5"/>
      <c r="D189" s="5"/>
      <c r="E189" s="75"/>
      <c r="F189" s="75"/>
      <c r="G189" s="75"/>
      <c r="H189" s="5"/>
      <c r="I189" s="54"/>
      <c r="J189" s="5"/>
      <c r="K189" s="5"/>
    </row>
    <row r="190" spans="2:11" x14ac:dyDescent="0.25">
      <c r="B190" s="5"/>
      <c r="C190" s="5"/>
      <c r="D190" s="5"/>
      <c r="E190" s="75"/>
      <c r="F190" s="75"/>
      <c r="G190" s="75"/>
      <c r="H190" s="5"/>
      <c r="I190" s="54"/>
      <c r="J190" s="5"/>
      <c r="K190" s="5"/>
    </row>
    <row r="191" spans="2:11" x14ac:dyDescent="0.25">
      <c r="B191" s="5"/>
      <c r="C191" s="5"/>
      <c r="D191" s="5"/>
      <c r="E191" s="75"/>
      <c r="F191" s="75"/>
      <c r="G191" s="75"/>
      <c r="H191" s="5"/>
      <c r="I191" s="54"/>
      <c r="J191" s="5"/>
      <c r="K191" s="5"/>
    </row>
    <row r="192" spans="2:11" x14ac:dyDescent="0.25">
      <c r="B192" s="5"/>
      <c r="C192" s="5"/>
      <c r="D192" s="5"/>
      <c r="E192" s="75"/>
      <c r="F192" s="75"/>
      <c r="G192" s="75"/>
      <c r="H192" s="5"/>
      <c r="I192" s="54"/>
      <c r="J192" s="5"/>
      <c r="K192" s="5"/>
    </row>
    <row r="193" spans="2:11" x14ac:dyDescent="0.25">
      <c r="B193" s="5"/>
      <c r="C193" s="5"/>
      <c r="D193" s="5"/>
      <c r="E193" s="75"/>
      <c r="F193" s="75"/>
      <c r="G193" s="75"/>
      <c r="H193" s="5"/>
      <c r="I193" s="54"/>
      <c r="J193" s="5"/>
      <c r="K193" s="5"/>
    </row>
    <row r="194" spans="2:11" x14ac:dyDescent="0.25">
      <c r="B194" s="5"/>
      <c r="C194" s="5"/>
      <c r="D194" s="5"/>
      <c r="E194" s="75"/>
      <c r="F194" s="75"/>
      <c r="G194" s="75"/>
      <c r="H194" s="5"/>
      <c r="I194" s="54"/>
      <c r="J194" s="5"/>
      <c r="K194" s="5"/>
    </row>
    <row r="195" spans="2:11" x14ac:dyDescent="0.25">
      <c r="B195" s="5"/>
      <c r="C195" s="5"/>
      <c r="D195" s="5"/>
      <c r="E195" s="75"/>
      <c r="F195" s="75"/>
      <c r="G195" s="75"/>
      <c r="H195" s="5"/>
      <c r="I195" s="54"/>
      <c r="J195" s="5"/>
      <c r="K195" s="5"/>
    </row>
    <row r="196" spans="2:11" x14ac:dyDescent="0.25">
      <c r="B196" s="5"/>
      <c r="C196" s="5"/>
      <c r="D196" s="5"/>
      <c r="E196" s="75"/>
      <c r="F196" s="75"/>
      <c r="G196" s="75"/>
      <c r="H196" s="5"/>
      <c r="I196" s="54"/>
      <c r="J196" s="5"/>
      <c r="K196" s="5"/>
    </row>
    <row r="197" spans="2:11" x14ac:dyDescent="0.25">
      <c r="B197" s="5"/>
      <c r="C197" s="5"/>
      <c r="D197" s="5"/>
      <c r="E197" s="75"/>
      <c r="F197" s="75"/>
      <c r="G197" s="75"/>
      <c r="H197" s="5"/>
      <c r="I197" s="54"/>
      <c r="J197" s="5"/>
      <c r="K197" s="5"/>
    </row>
    <row r="198" spans="2:11" x14ac:dyDescent="0.25">
      <c r="B198" s="5"/>
      <c r="C198" s="5"/>
      <c r="D198" s="5"/>
      <c r="E198" s="75"/>
      <c r="F198" s="75"/>
      <c r="G198" s="75"/>
      <c r="H198" s="5"/>
      <c r="I198" s="54"/>
      <c r="J198" s="5"/>
      <c r="K198" s="5"/>
    </row>
    <row r="199" spans="2:11" x14ac:dyDescent="0.25">
      <c r="B199" s="5"/>
      <c r="C199" s="5"/>
      <c r="D199" s="5"/>
      <c r="E199" s="75"/>
      <c r="F199" s="75"/>
      <c r="G199" s="75"/>
      <c r="H199" s="5"/>
      <c r="I199" s="54"/>
      <c r="J199" s="5"/>
      <c r="K199" s="5"/>
    </row>
    <row r="200" spans="2:11" x14ac:dyDescent="0.25">
      <c r="B200" s="5"/>
      <c r="C200" s="5"/>
      <c r="D200" s="5"/>
      <c r="E200" s="75"/>
      <c r="F200" s="75"/>
      <c r="G200" s="75"/>
      <c r="H200" s="5"/>
      <c r="I200" s="54"/>
      <c r="J200" s="5"/>
      <c r="K200" s="5"/>
    </row>
    <row r="201" spans="2:11" x14ac:dyDescent="0.25">
      <c r="B201" s="5"/>
      <c r="C201" s="5"/>
      <c r="D201" s="5"/>
      <c r="E201" s="75"/>
      <c r="F201" s="75"/>
      <c r="G201" s="75"/>
      <c r="H201" s="5"/>
      <c r="I201" s="54"/>
      <c r="J201" s="5"/>
      <c r="K201" s="5"/>
    </row>
    <row r="202" spans="2:11" x14ac:dyDescent="0.25">
      <c r="B202" s="5"/>
      <c r="C202" s="5"/>
      <c r="D202" s="5"/>
      <c r="E202" s="75"/>
      <c r="F202" s="75"/>
      <c r="G202" s="75"/>
      <c r="H202" s="5"/>
      <c r="I202" s="54"/>
      <c r="J202" s="5"/>
      <c r="K202" s="5"/>
    </row>
    <row r="203" spans="2:11" x14ac:dyDescent="0.25">
      <c r="B203" s="5"/>
      <c r="C203" s="5"/>
      <c r="D203" s="5"/>
      <c r="E203" s="75"/>
      <c r="F203" s="75"/>
      <c r="G203" s="75"/>
      <c r="H203" s="5"/>
      <c r="I203" s="54"/>
      <c r="J203" s="5"/>
      <c r="K203" s="5"/>
    </row>
    <row r="204" spans="2:11" x14ac:dyDescent="0.25">
      <c r="B204" s="5"/>
      <c r="C204" s="5"/>
      <c r="D204" s="5"/>
      <c r="E204" s="75"/>
      <c r="F204" s="75"/>
      <c r="G204" s="75"/>
      <c r="H204" s="5"/>
      <c r="I204" s="54"/>
      <c r="J204" s="5"/>
      <c r="K204" s="5"/>
    </row>
    <row r="205" spans="2:11" x14ac:dyDescent="0.25">
      <c r="B205" s="5"/>
      <c r="C205" s="5"/>
      <c r="D205" s="5"/>
      <c r="E205" s="75"/>
      <c r="F205" s="75"/>
      <c r="G205" s="75"/>
      <c r="H205" s="5"/>
      <c r="I205" s="54"/>
      <c r="J205" s="5"/>
      <c r="K205" s="5"/>
    </row>
    <row r="206" spans="2:11" x14ac:dyDescent="0.25">
      <c r="B206" s="5"/>
      <c r="C206" s="5"/>
      <c r="D206" s="5"/>
      <c r="E206" s="75"/>
      <c r="F206" s="75"/>
      <c r="G206" s="75"/>
      <c r="H206" s="5"/>
      <c r="I206" s="54"/>
      <c r="J206" s="5"/>
      <c r="K206" s="5"/>
    </row>
    <row r="207" spans="2:11" x14ac:dyDescent="0.25">
      <c r="B207" s="5"/>
      <c r="C207" s="5"/>
      <c r="D207" s="5"/>
      <c r="E207" s="75"/>
      <c r="F207" s="75"/>
      <c r="G207" s="75"/>
      <c r="H207" s="5"/>
      <c r="I207" s="54"/>
      <c r="J207" s="5"/>
      <c r="K207" s="5"/>
    </row>
    <row r="208" spans="2:11" x14ac:dyDescent="0.25">
      <c r="B208" s="5"/>
      <c r="C208" s="5"/>
      <c r="D208" s="5"/>
      <c r="E208" s="75"/>
      <c r="F208" s="75"/>
      <c r="G208" s="75"/>
      <c r="H208" s="5"/>
      <c r="I208" s="54"/>
      <c r="J208" s="5"/>
      <c r="K208" s="5"/>
    </row>
    <row r="209" spans="2:11" x14ac:dyDescent="0.25">
      <c r="B209" s="5"/>
      <c r="C209" s="5"/>
      <c r="D209" s="5"/>
      <c r="E209" s="75"/>
      <c r="F209" s="75"/>
      <c r="G209" s="75"/>
      <c r="H209" s="5"/>
      <c r="I209" s="54"/>
      <c r="J209" s="5"/>
      <c r="K209" s="5"/>
    </row>
    <row r="210" spans="2:11" x14ac:dyDescent="0.25">
      <c r="B210" s="5"/>
      <c r="C210" s="5"/>
      <c r="D210" s="5"/>
      <c r="E210" s="75"/>
      <c r="F210" s="75"/>
      <c r="G210" s="75"/>
      <c r="H210" s="5"/>
      <c r="I210" s="54"/>
      <c r="J210" s="5"/>
      <c r="K210" s="5"/>
    </row>
    <row r="211" spans="2:11" x14ac:dyDescent="0.25">
      <c r="B211" s="5"/>
      <c r="C211" s="5"/>
      <c r="D211" s="5"/>
      <c r="E211" s="75"/>
      <c r="F211" s="75"/>
      <c r="G211" s="75"/>
      <c r="H211" s="5"/>
      <c r="I211" s="54"/>
      <c r="J211" s="5"/>
      <c r="K211" s="5"/>
    </row>
    <row r="212" spans="2:11" x14ac:dyDescent="0.25">
      <c r="B212" s="5"/>
      <c r="C212" s="5"/>
      <c r="D212" s="5"/>
      <c r="E212" s="75"/>
      <c r="F212" s="75"/>
      <c r="G212" s="75"/>
      <c r="H212" s="5"/>
      <c r="I212" s="54"/>
      <c r="J212" s="5"/>
      <c r="K212" s="5"/>
    </row>
    <row r="213" spans="2:11" x14ac:dyDescent="0.25">
      <c r="B213" s="5"/>
      <c r="C213" s="5"/>
      <c r="D213" s="5"/>
      <c r="E213" s="75"/>
      <c r="F213" s="75"/>
      <c r="G213" s="75"/>
      <c r="H213" s="5"/>
      <c r="I213" s="54"/>
      <c r="J213" s="5"/>
      <c r="K213" s="5"/>
    </row>
    <row r="214" spans="2:11" x14ac:dyDescent="0.25">
      <c r="B214" s="5"/>
      <c r="C214" s="5"/>
      <c r="D214" s="5"/>
      <c r="E214" s="75"/>
      <c r="F214" s="75"/>
      <c r="G214" s="75"/>
      <c r="H214" s="5"/>
      <c r="I214" s="54"/>
      <c r="J214" s="5"/>
      <c r="K214" s="5"/>
    </row>
    <row r="215" spans="2:11" x14ac:dyDescent="0.25">
      <c r="B215" s="5"/>
      <c r="C215" s="5"/>
      <c r="D215" s="5"/>
      <c r="E215" s="75"/>
      <c r="F215" s="75"/>
      <c r="G215" s="75"/>
      <c r="H215" s="5"/>
      <c r="I215" s="54"/>
      <c r="J215" s="5"/>
      <c r="K215" s="5"/>
    </row>
    <row r="216" spans="2:11" x14ac:dyDescent="0.25">
      <c r="B216" s="5"/>
      <c r="C216" s="5"/>
      <c r="D216" s="5"/>
      <c r="E216" s="75"/>
      <c r="F216" s="75"/>
      <c r="G216" s="75"/>
      <c r="H216" s="5"/>
      <c r="I216" s="54"/>
      <c r="J216" s="5"/>
      <c r="K216" s="5"/>
    </row>
    <row r="217" spans="2:11" x14ac:dyDescent="0.25">
      <c r="B217" s="5"/>
      <c r="C217" s="5"/>
      <c r="D217" s="5"/>
      <c r="E217" s="75"/>
      <c r="F217" s="75"/>
      <c r="G217" s="75"/>
      <c r="H217" s="5"/>
      <c r="I217" s="54"/>
    </row>
    <row r="218" spans="2:11" x14ac:dyDescent="0.25">
      <c r="B218" s="5"/>
      <c r="C218" s="5"/>
      <c r="D218" s="5"/>
      <c r="E218" s="75"/>
      <c r="F218" s="75"/>
      <c r="G218" s="75"/>
      <c r="H218" s="5"/>
      <c r="I218" s="54"/>
    </row>
    <row r="219" spans="2:11" x14ac:dyDescent="0.25">
      <c r="B219" s="5"/>
      <c r="C219" s="5"/>
      <c r="D219" s="5"/>
      <c r="E219" s="75"/>
      <c r="F219" s="75"/>
      <c r="G219" s="75"/>
      <c r="H219" s="5"/>
      <c r="I219" s="54"/>
    </row>
    <row r="220" spans="2:11" x14ac:dyDescent="0.25">
      <c r="B220" s="5"/>
      <c r="C220" s="5"/>
      <c r="D220" s="5"/>
      <c r="E220" s="75"/>
      <c r="F220" s="75"/>
      <c r="G220" s="75"/>
      <c r="H220" s="5"/>
      <c r="I220" s="54"/>
    </row>
    <row r="221" spans="2:11" x14ac:dyDescent="0.25">
      <c r="B221" s="5"/>
      <c r="C221" s="5"/>
      <c r="D221" s="5"/>
      <c r="E221" s="75"/>
      <c r="F221" s="75"/>
      <c r="G221" s="75"/>
      <c r="H221" s="5"/>
      <c r="I221" s="54"/>
    </row>
    <row r="222" spans="2:11" x14ac:dyDescent="0.25">
      <c r="B222" s="5"/>
      <c r="C222" s="5"/>
      <c r="D222" s="5"/>
      <c r="E222" s="75"/>
      <c r="F222" s="75"/>
      <c r="G222" s="75"/>
      <c r="H222" s="5"/>
      <c r="I222" s="54"/>
    </row>
    <row r="223" spans="2:11" x14ac:dyDescent="0.25">
      <c r="B223" s="5"/>
      <c r="C223" s="5"/>
      <c r="D223" s="5"/>
      <c r="E223" s="75"/>
      <c r="F223" s="75"/>
      <c r="G223" s="75"/>
      <c r="H223" s="5"/>
      <c r="I223" s="54"/>
    </row>
    <row r="224" spans="2:11" x14ac:dyDescent="0.25">
      <c r="B224" s="5"/>
      <c r="C224" s="5"/>
      <c r="D224" s="5"/>
      <c r="E224" s="75"/>
      <c r="F224" s="75"/>
      <c r="G224" s="75"/>
      <c r="H224" s="5"/>
      <c r="I224" s="54"/>
    </row>
    <row r="225" spans="2:9" x14ac:dyDescent="0.25">
      <c r="B225" s="5"/>
      <c r="C225" s="5"/>
      <c r="D225" s="5"/>
      <c r="E225" s="75"/>
      <c r="F225" s="75"/>
      <c r="G225" s="75"/>
      <c r="H225" s="5"/>
      <c r="I225" s="54"/>
    </row>
    <row r="226" spans="2:9" x14ac:dyDescent="0.25">
      <c r="B226" s="5"/>
      <c r="C226" s="5"/>
      <c r="D226" s="5"/>
      <c r="E226" s="75"/>
      <c r="F226" s="75"/>
      <c r="G226" s="75"/>
      <c r="H226" s="5"/>
      <c r="I226" s="54"/>
    </row>
    <row r="227" spans="2:9" x14ac:dyDescent="0.25">
      <c r="B227" s="5"/>
      <c r="C227" s="5"/>
      <c r="D227" s="5"/>
      <c r="E227" s="75"/>
      <c r="F227" s="75"/>
      <c r="G227" s="75"/>
      <c r="H227" s="5"/>
      <c r="I227" s="54"/>
    </row>
    <row r="228" spans="2:9" x14ac:dyDescent="0.25">
      <c r="B228" s="5"/>
      <c r="C228" s="5"/>
      <c r="D228" s="5"/>
      <c r="E228" s="75"/>
      <c r="F228" s="75"/>
      <c r="G228" s="75"/>
      <c r="H228" s="5"/>
      <c r="I228" s="54"/>
    </row>
    <row r="229" spans="2:9" x14ac:dyDescent="0.25">
      <c r="B229" s="5"/>
      <c r="C229" s="5"/>
      <c r="D229" s="5"/>
      <c r="E229" s="75"/>
      <c r="F229" s="75"/>
      <c r="G229" s="75"/>
      <c r="H229" s="5"/>
      <c r="I229" s="54"/>
    </row>
    <row r="230" spans="2:9" x14ac:dyDescent="0.25">
      <c r="B230" s="5"/>
      <c r="C230" s="5"/>
      <c r="D230" s="5"/>
      <c r="E230" s="75"/>
      <c r="F230" s="75"/>
      <c r="G230" s="75"/>
      <c r="H230" s="5"/>
      <c r="I230" s="54"/>
    </row>
    <row r="231" spans="2:9" x14ac:dyDescent="0.25">
      <c r="B231" s="5"/>
      <c r="C231" s="5"/>
      <c r="D231" s="5"/>
      <c r="E231" s="75"/>
      <c r="F231" s="75"/>
      <c r="G231" s="75"/>
      <c r="H231" s="5"/>
      <c r="I231" s="54"/>
    </row>
    <row r="232" spans="2:9" x14ac:dyDescent="0.25">
      <c r="B232" s="5"/>
      <c r="C232" s="5"/>
      <c r="D232" s="5"/>
      <c r="E232" s="75"/>
      <c r="F232" s="75"/>
      <c r="G232" s="75"/>
      <c r="H232" s="5"/>
      <c r="I232" s="54"/>
    </row>
    <row r="233" spans="2:9" x14ac:dyDescent="0.25">
      <c r="B233" s="5"/>
      <c r="C233" s="5"/>
      <c r="D233" s="5"/>
      <c r="E233" s="75"/>
      <c r="F233" s="75"/>
      <c r="G233" s="75"/>
      <c r="H233" s="5"/>
      <c r="I233" s="54"/>
    </row>
    <row r="234" spans="2:9" x14ac:dyDescent="0.25">
      <c r="B234" s="5"/>
      <c r="C234" s="5"/>
      <c r="D234" s="5"/>
      <c r="E234" s="75"/>
      <c r="F234" s="75"/>
      <c r="G234" s="75"/>
      <c r="H234" s="5"/>
      <c r="I234" s="54"/>
    </row>
    <row r="235" spans="2:9" x14ac:dyDescent="0.25">
      <c r="B235" s="5"/>
      <c r="C235" s="5"/>
      <c r="D235" s="5"/>
      <c r="E235" s="75"/>
      <c r="F235" s="75"/>
      <c r="G235" s="75"/>
      <c r="H235" s="5"/>
      <c r="I235" s="54"/>
    </row>
    <row r="236" spans="2:9" x14ac:dyDescent="0.25">
      <c r="B236" s="5"/>
      <c r="C236" s="5"/>
      <c r="D236" s="5"/>
      <c r="E236" s="75"/>
      <c r="F236" s="75"/>
      <c r="G236" s="75"/>
      <c r="H236" s="5"/>
      <c r="I236" s="54"/>
    </row>
    <row r="237" spans="2:9" x14ac:dyDescent="0.25">
      <c r="B237" s="5"/>
      <c r="C237" s="5"/>
      <c r="D237" s="5"/>
      <c r="E237" s="75"/>
      <c r="F237" s="75"/>
      <c r="G237" s="75"/>
      <c r="H237" s="5"/>
      <c r="I237" s="54"/>
    </row>
    <row r="238" spans="2:9" x14ac:dyDescent="0.25">
      <c r="B238" s="5"/>
      <c r="C238" s="5"/>
      <c r="D238" s="5"/>
      <c r="E238" s="75"/>
      <c r="F238" s="75"/>
      <c r="G238" s="75"/>
      <c r="H238" s="5"/>
      <c r="I238" s="54"/>
    </row>
    <row r="239" spans="2:9" x14ac:dyDescent="0.25">
      <c r="B239" s="5"/>
      <c r="C239" s="5"/>
      <c r="D239" s="5"/>
      <c r="E239" s="75"/>
      <c r="F239" s="75"/>
      <c r="G239" s="75"/>
      <c r="H239" s="5"/>
      <c r="I239" s="54"/>
    </row>
    <row r="240" spans="2:9" x14ac:dyDescent="0.25">
      <c r="B240" s="5"/>
      <c r="C240" s="5"/>
      <c r="D240" s="5"/>
      <c r="E240" s="75"/>
      <c r="F240" s="75"/>
      <c r="G240" s="75"/>
      <c r="H240" s="5"/>
      <c r="I240" s="54"/>
    </row>
    <row r="241" spans="2:9" x14ac:dyDescent="0.25">
      <c r="B241" s="5"/>
      <c r="C241" s="5"/>
      <c r="D241" s="5"/>
      <c r="E241" s="75"/>
      <c r="F241" s="75"/>
      <c r="G241" s="75"/>
      <c r="H241" s="5"/>
      <c r="I241" s="54"/>
    </row>
  </sheetData>
  <mergeCells count="14">
    <mergeCell ref="B67:I67"/>
    <mergeCell ref="B84:I84"/>
    <mergeCell ref="B73:H73"/>
    <mergeCell ref="G1:I1"/>
    <mergeCell ref="A4:A5"/>
    <mergeCell ref="I4:I5"/>
    <mergeCell ref="B56:I56"/>
    <mergeCell ref="B28:I28"/>
    <mergeCell ref="B50:I50"/>
    <mergeCell ref="A3:I3"/>
    <mergeCell ref="B22:I22"/>
    <mergeCell ref="B4:B5"/>
    <mergeCell ref="C4:H4"/>
    <mergeCell ref="G2:I2"/>
  </mergeCells>
  <pageMargins left="0.11811023622047245" right="0.11811023622047245" top="0.23622047244094491" bottom="0.15748031496062992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Лист1!_Hlk81307241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2024-12-09T03:07:22Z</dcterms:modified>
</cp:coreProperties>
</file>