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Лист1!$A$1:$L$118</definedName>
    <definedName name="_xlnm.Print_Area" localSheetId="0">Лист1!$B$1:$L$120</definedName>
  </definedNames>
  <calcPr calcId="145621"/>
</workbook>
</file>

<file path=xl/calcChain.xml><?xml version="1.0" encoding="utf-8"?>
<calcChain xmlns="http://schemas.openxmlformats.org/spreadsheetml/2006/main">
  <c r="E36" i="1" l="1"/>
  <c r="E33" i="1" l="1"/>
  <c r="E30" i="1"/>
  <c r="E32" i="1"/>
  <c r="E53" i="1"/>
  <c r="E43" i="1"/>
  <c r="C36" i="1" l="1"/>
  <c r="E96" i="1" l="1"/>
  <c r="F88" i="1" l="1"/>
  <c r="F30" i="1"/>
  <c r="F26" i="1"/>
  <c r="F21" i="1" s="1"/>
  <c r="F27" i="1"/>
  <c r="F22" i="1" s="1"/>
  <c r="F10" i="1" s="1"/>
  <c r="F23" i="1"/>
  <c r="F11" i="1" s="1"/>
  <c r="F29" i="1"/>
  <c r="F24" i="1" s="1"/>
  <c r="F12" i="1" s="1"/>
  <c r="F15" i="1"/>
  <c r="F14" i="1" s="1"/>
  <c r="F25" i="1" l="1"/>
  <c r="F20" i="1"/>
  <c r="F9" i="1"/>
  <c r="F8" i="1" s="1"/>
  <c r="E31" i="1"/>
  <c r="E29" i="1"/>
  <c r="E24" i="1" s="1"/>
  <c r="E12" i="1" s="1"/>
  <c r="E28" i="1"/>
  <c r="E27" i="1"/>
  <c r="E26" i="1"/>
  <c r="E22" i="1"/>
  <c r="E10" i="1" s="1"/>
  <c r="E83" i="1"/>
  <c r="E78" i="1"/>
  <c r="E73" i="1"/>
  <c r="E68" i="1"/>
  <c r="E63" i="1"/>
  <c r="E58" i="1"/>
  <c r="E48" i="1"/>
  <c r="E38" i="1"/>
  <c r="E88" i="1"/>
  <c r="C35" i="1"/>
  <c r="D38" i="1"/>
  <c r="F38" i="1"/>
  <c r="G38" i="1"/>
  <c r="H38" i="1"/>
  <c r="I38" i="1"/>
  <c r="J38" i="1"/>
  <c r="K38" i="1"/>
  <c r="E21" i="1" l="1"/>
  <c r="E23" i="1"/>
  <c r="E11" i="1" s="1"/>
  <c r="E93" i="1"/>
  <c r="E25" i="1"/>
  <c r="C38" i="1"/>
  <c r="E20" i="1" l="1"/>
  <c r="C95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94" i="1"/>
  <c r="C39" i="1"/>
  <c r="C40" i="1"/>
  <c r="C41" i="1"/>
  <c r="C42" i="1"/>
  <c r="C31" i="1"/>
  <c r="C34" i="1"/>
  <c r="C26" i="1"/>
  <c r="C27" i="1"/>
  <c r="C28" i="1"/>
  <c r="C29" i="1"/>
  <c r="C89" i="1"/>
  <c r="C90" i="1"/>
  <c r="C91" i="1"/>
  <c r="C92" i="1"/>
  <c r="C75" i="1"/>
  <c r="C76" i="1"/>
  <c r="C77" i="1"/>
  <c r="C79" i="1"/>
  <c r="C80" i="1"/>
  <c r="C81" i="1"/>
  <c r="C82" i="1"/>
  <c r="C84" i="1"/>
  <c r="C85" i="1"/>
  <c r="C86" i="1"/>
  <c r="C87" i="1"/>
  <c r="C74" i="1"/>
  <c r="C70" i="1"/>
  <c r="C71" i="1"/>
  <c r="C72" i="1"/>
  <c r="G10" i="1"/>
  <c r="H10" i="1"/>
  <c r="H11" i="1"/>
  <c r="G12" i="1"/>
  <c r="H12" i="1"/>
  <c r="K93" i="1" l="1"/>
  <c r="K83" i="1"/>
  <c r="K78" i="1"/>
  <c r="K73" i="1"/>
  <c r="K68" i="1"/>
  <c r="K63" i="1"/>
  <c r="K58" i="1"/>
  <c r="K53" i="1"/>
  <c r="K48" i="1"/>
  <c r="K43" i="1"/>
  <c r="K30" i="1"/>
  <c r="K23" i="1" s="1"/>
  <c r="K17" i="1" s="1"/>
  <c r="K11" i="1" s="1"/>
  <c r="K88" i="1"/>
  <c r="K24" i="1" s="1"/>
  <c r="K18" i="1" s="1"/>
  <c r="K12" i="1" s="1"/>
  <c r="K25" i="1"/>
  <c r="J93" i="1"/>
  <c r="J83" i="1"/>
  <c r="J78" i="1"/>
  <c r="J73" i="1"/>
  <c r="J68" i="1"/>
  <c r="J63" i="1"/>
  <c r="J58" i="1"/>
  <c r="J53" i="1"/>
  <c r="J48" i="1"/>
  <c r="J43" i="1"/>
  <c r="J30" i="1"/>
  <c r="J23" i="1" s="1"/>
  <c r="J17" i="1" s="1"/>
  <c r="J11" i="1" s="1"/>
  <c r="J88" i="1"/>
  <c r="J25" i="1"/>
  <c r="I93" i="1"/>
  <c r="I83" i="1"/>
  <c r="I78" i="1"/>
  <c r="I73" i="1"/>
  <c r="I68" i="1"/>
  <c r="I63" i="1"/>
  <c r="I58" i="1"/>
  <c r="I53" i="1"/>
  <c r="I48" i="1"/>
  <c r="I43" i="1"/>
  <c r="I30" i="1"/>
  <c r="I23" i="1" s="1"/>
  <c r="I17" i="1" s="1"/>
  <c r="I88" i="1"/>
  <c r="I24" i="1" s="1"/>
  <c r="I18" i="1" s="1"/>
  <c r="I25" i="1"/>
  <c r="K22" i="1"/>
  <c r="K16" i="1" s="1"/>
  <c r="K10" i="1" s="1"/>
  <c r="K21" i="1"/>
  <c r="K15" i="1" s="1"/>
  <c r="K9" i="1" s="1"/>
  <c r="I21" i="1"/>
  <c r="I15" i="1" s="1"/>
  <c r="I9" i="1" s="1"/>
  <c r="J24" i="1"/>
  <c r="J22" i="1"/>
  <c r="J16" i="1" s="1"/>
  <c r="J10" i="1" s="1"/>
  <c r="J21" i="1"/>
  <c r="J15" i="1" s="1"/>
  <c r="J9" i="1" s="1"/>
  <c r="I22" i="1"/>
  <c r="I16" i="1" l="1"/>
  <c r="I14" i="1" s="1"/>
  <c r="I12" i="1"/>
  <c r="I11" i="1"/>
  <c r="C17" i="1"/>
  <c r="J20" i="1"/>
  <c r="K20" i="1"/>
  <c r="K14" i="1"/>
  <c r="J18" i="1"/>
  <c r="J12" i="1" s="1"/>
  <c r="J8" i="1" s="1"/>
  <c r="I20" i="1"/>
  <c r="K8" i="1"/>
  <c r="C69" i="1"/>
  <c r="C54" i="1"/>
  <c r="C64" i="1"/>
  <c r="C59" i="1"/>
  <c r="C49" i="1"/>
  <c r="C44" i="1"/>
  <c r="C18" i="1" l="1"/>
  <c r="C16" i="1"/>
  <c r="I10" i="1"/>
  <c r="J14" i="1"/>
  <c r="I8" i="1" l="1"/>
  <c r="H88" i="1"/>
  <c r="G88" i="1"/>
  <c r="D88" i="1"/>
  <c r="H83" i="1"/>
  <c r="G83" i="1"/>
  <c r="F83" i="1"/>
  <c r="D83" i="1"/>
  <c r="H78" i="1"/>
  <c r="G78" i="1"/>
  <c r="F78" i="1"/>
  <c r="D78" i="1"/>
  <c r="H73" i="1"/>
  <c r="G73" i="1"/>
  <c r="F73" i="1"/>
  <c r="D73" i="1"/>
  <c r="C78" i="1" l="1"/>
  <c r="C83" i="1"/>
  <c r="C73" i="1"/>
  <c r="C88" i="1"/>
  <c r="D33" i="1" l="1"/>
  <c r="C33" i="1" l="1"/>
  <c r="H68" i="1"/>
  <c r="G68" i="1"/>
  <c r="F68" i="1"/>
  <c r="D68" i="1"/>
  <c r="H63" i="1"/>
  <c r="G63" i="1"/>
  <c r="F63" i="1"/>
  <c r="D63" i="1"/>
  <c r="C63" i="1" s="1"/>
  <c r="H53" i="1"/>
  <c r="G53" i="1"/>
  <c r="F53" i="1"/>
  <c r="D53" i="1"/>
  <c r="H58" i="1"/>
  <c r="G58" i="1"/>
  <c r="F58" i="1"/>
  <c r="D58" i="1"/>
  <c r="C68" i="1" l="1"/>
  <c r="C53" i="1"/>
  <c r="C58" i="1"/>
  <c r="G23" i="1"/>
  <c r="G11" i="1" s="1"/>
  <c r="C57" i="1"/>
  <c r="C56" i="1"/>
  <c r="C55" i="1"/>
  <c r="C67" i="1"/>
  <c r="C66" i="1"/>
  <c r="C65" i="1"/>
  <c r="C62" i="1"/>
  <c r="C61" i="1"/>
  <c r="C60" i="1"/>
  <c r="D24" i="1"/>
  <c r="D32" i="1"/>
  <c r="C52" i="1"/>
  <c r="C51" i="1"/>
  <c r="C50" i="1"/>
  <c r="D48" i="1"/>
  <c r="F48" i="1"/>
  <c r="G48" i="1"/>
  <c r="H48" i="1"/>
  <c r="C47" i="1"/>
  <c r="C46" i="1"/>
  <c r="C45" i="1"/>
  <c r="D43" i="1"/>
  <c r="F43" i="1"/>
  <c r="G43" i="1"/>
  <c r="H43" i="1"/>
  <c r="D96" i="1"/>
  <c r="D23" i="1" s="1"/>
  <c r="D21" i="1"/>
  <c r="H15" i="1"/>
  <c r="G15" i="1"/>
  <c r="G9" i="1" s="1"/>
  <c r="E15" i="1"/>
  <c r="E9" i="1" s="1"/>
  <c r="H21" i="1"/>
  <c r="H20" i="1" s="1"/>
  <c r="H25" i="1"/>
  <c r="G25" i="1"/>
  <c r="D25" i="1"/>
  <c r="H30" i="1"/>
  <c r="F93" i="1"/>
  <c r="G93" i="1"/>
  <c r="H93" i="1"/>
  <c r="G20" i="1" l="1"/>
  <c r="D11" i="1"/>
  <c r="C11" i="1" s="1"/>
  <c r="C96" i="1"/>
  <c r="C48" i="1"/>
  <c r="C25" i="1"/>
  <c r="C32" i="1"/>
  <c r="E14" i="1"/>
  <c r="E8" i="1"/>
  <c r="C15" i="1"/>
  <c r="H9" i="1"/>
  <c r="H8" i="1" s="1"/>
  <c r="C43" i="1"/>
  <c r="C21" i="1"/>
  <c r="D9" i="1"/>
  <c r="C24" i="1"/>
  <c r="D12" i="1"/>
  <c r="C12" i="1" s="1"/>
  <c r="D30" i="1"/>
  <c r="D93" i="1"/>
  <c r="C93" i="1" s="1"/>
  <c r="G14" i="1"/>
  <c r="G30" i="1"/>
  <c r="H14" i="1"/>
  <c r="G8" i="1"/>
  <c r="D22" i="1"/>
  <c r="C9" i="1" l="1"/>
  <c r="D10" i="1"/>
  <c r="C10" i="1" s="1"/>
  <c r="C22" i="1"/>
  <c r="C14" i="1"/>
  <c r="C30" i="1"/>
  <c r="C23" i="1"/>
  <c r="D20" i="1"/>
  <c r="D8" i="1" l="1"/>
  <c r="C8" i="1" s="1"/>
  <c r="C20" i="1"/>
</calcChain>
</file>

<file path=xl/sharedStrings.xml><?xml version="1.0" encoding="utf-8"?>
<sst xmlns="http://schemas.openxmlformats.org/spreadsheetml/2006/main" count="227" uniqueCount="54">
  <si>
    <t>Наименование мероприятия/ источники расходов на финансирование</t>
  </si>
  <si>
    <t>Номера целевых показателей, на достижение которых направлены мероприятия</t>
  </si>
  <si>
    <t>х</t>
  </si>
  <si>
    <t>Всего</t>
  </si>
  <si>
    <t>№ стр.</t>
  </si>
  <si>
    <t xml:space="preserve">Всего по муниципальной программе, в том числе: </t>
  </si>
  <si>
    <t>Всего по направлению "Капитальные вложения", в том числе</t>
  </si>
  <si>
    <t>Всего по направлению "Прочие нужды", в том числе</t>
  </si>
  <si>
    <t>Мероприятие 3. Разработка проектно-сметной документации, экспертиза</t>
  </si>
  <si>
    <t>Федеральный бюджет</t>
  </si>
  <si>
    <t>Областной бюджет</t>
  </si>
  <si>
    <t>Местный бюджет</t>
  </si>
  <si>
    <t>Внебюджетные источники</t>
  </si>
  <si>
    <t>1.1.1</t>
  </si>
  <si>
    <t>1.2.1</t>
  </si>
  <si>
    <t>Бердюгинская территориальная администрация</t>
  </si>
  <si>
    <t>Горкинская территориальная администрация</t>
  </si>
  <si>
    <t>Дубская территориальная администрация</t>
  </si>
  <si>
    <t>Зайковская территориальная администрация</t>
  </si>
  <si>
    <t>Знаменская территориальная администрация</t>
  </si>
  <si>
    <t>Килачёвская территориальная администрация</t>
  </si>
  <si>
    <t>Киргинская территориальная администрация</t>
  </si>
  <si>
    <t>Ключевская территориальная администрация</t>
  </si>
  <si>
    <t>Ницинская территориальная администрация</t>
  </si>
  <si>
    <t>Новгородовская территориальная администрация</t>
  </si>
  <si>
    <t>Осинцевская территориальная администрация</t>
  </si>
  <si>
    <t>Пионерская территориальная администрация</t>
  </si>
  <si>
    <t>Пьянковская территориальная администрация</t>
  </si>
  <si>
    <t>Ретневская территориальная администрация</t>
  </si>
  <si>
    <t>Речкаловская территориальная администрация</t>
  </si>
  <si>
    <t>Рудновская территориальная администрация</t>
  </si>
  <si>
    <t>Стриганская территориальная администрация</t>
  </si>
  <si>
    <t>Фоминскаятерриториальная администрация</t>
  </si>
  <si>
    <t>Харловская территориальная администрация</t>
  </si>
  <si>
    <t>Чёрновская территориальная администрация</t>
  </si>
  <si>
    <t>Комплексное благоустройство дворовой территории по адресу: Свердловская область, Ирбитского района, п. Зайково ул. Юбилейная 21</t>
  </si>
  <si>
    <t xml:space="preserve">Комплексное благоустройство дворовой территории по адресу: Свердловская область, Ирбитского района, д. Мостовая ул. Прифермская </t>
  </si>
  <si>
    <t xml:space="preserve">Комплексное благоустройство дворовой территории по адресу: Свердловская область, Ирбитского района, с. Чернорицкое ул. Пролетарская </t>
  </si>
  <si>
    <t>Обустройство детской площадки элементами детского и спортивного оборудования в д. Первомайская</t>
  </si>
  <si>
    <t xml:space="preserve">Обустройство детской площадки по ул. Уральская пгт. Пионерский </t>
  </si>
  <si>
    <t xml:space="preserve">Парк отдыха и спорта д. Речкалова </t>
  </si>
  <si>
    <t>Обустройство детской площадки элементами детского и спортивного оборудования в д. Шарапова</t>
  </si>
  <si>
    <t xml:space="preserve">Примечание: * При выделении  финансирования из областного бюджета, местного бюджета, внебюджетные средства подлежат корректировке.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</si>
  <si>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                                                                     </t>
    </r>
    <r>
      <rPr>
        <b/>
        <sz val="10"/>
        <color theme="1"/>
        <rFont val="Liberation Serif"/>
        <family val="1"/>
        <charset val="204"/>
      </rPr>
      <t xml:space="preserve"> 1. Капитальные вложения</t>
    </r>
  </si>
  <si>
    <r>
      <t xml:space="preserve">                                                                    </t>
    </r>
    <r>
      <rPr>
        <b/>
        <sz val="10"/>
        <color theme="1"/>
        <rFont val="Liberation Serif"/>
        <family val="1"/>
        <charset val="204"/>
      </rPr>
      <t xml:space="preserve">  2. Прочие нужды</t>
    </r>
  </si>
  <si>
    <r>
      <t>Мероприятие 1.</t>
    </r>
    <r>
      <rPr>
        <sz val="10"/>
        <rFont val="Liberation Serif"/>
        <family val="1"/>
        <charset val="204"/>
      </rPr>
      <t xml:space="preserve"> </t>
    </r>
    <r>
      <rPr>
        <b/>
        <sz val="10"/>
        <rFont val="Liberation Serif"/>
        <family val="1"/>
        <charset val="204"/>
      </rPr>
      <t xml:space="preserve">Комплексное благоустройство общественных территорий </t>
    </r>
  </si>
  <si>
    <r>
      <t>Мероприятие 2.</t>
    </r>
    <r>
      <rPr>
        <sz val="10"/>
        <rFont val="Liberation Serif"/>
        <family val="1"/>
        <charset val="204"/>
      </rPr>
      <t xml:space="preserve"> </t>
    </r>
    <r>
      <rPr>
        <b/>
        <sz val="10"/>
        <rFont val="Liberation Serif"/>
        <family val="1"/>
        <charset val="204"/>
      </rPr>
      <t>Капитальный ремонт, обустройство (строительство) детских, спортивных площадок в населенных пунктах Ирбитского МО</t>
    </r>
  </si>
  <si>
    <t>Создание комплекной пешеходной инфроструктуры по ул. Мира, пгт. Пионерсткий</t>
  </si>
  <si>
    <t>Благоустройство детской площадки д. Дубская</t>
  </si>
  <si>
    <t>Благоустройство детской площадки д. Мордяшиха</t>
  </si>
  <si>
    <t>Благоустройство детской площадки д. Бессонова</t>
  </si>
  <si>
    <t xml:space="preserve">План мероприятий по выполнении 
муниципальной программы «Формирование  современной
городской среды на территории Ирбитского муниципального образования до 2030 года»
</t>
  </si>
  <si>
    <t xml:space="preserve">Приложение № 2
к муниципальной программе  
«Формирование  современной городской
среды на территории Ирбитского муниципального
образования до 2030 года»
</t>
  </si>
  <si>
    <t>Администрация Ирбитского 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</si>
</sst>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Liberation Serif"/>
      <family val="1"/>
      <charset val="204"/>
    </font>
    <font>
      <u/>
      <sz val="10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3"/>
      <color theme="1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sz val="6"/>
      <color theme="1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0"/>
      <color indexed="8"/>
      <name val="Liberation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3" borderId="0" xfId="0" applyFill="1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0" xfId="0" applyFont="1" applyFill="1"/>
    <xf numFmtId="4" fontId="3" fillId="2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4" fillId="3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9" fillId="4" borderId="10" xfId="0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4" fontId="5" fillId="5" borderId="1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4" fillId="2" borderId="0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9" xfId="0" applyFont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2" fontId="3" fillId="2" borderId="13" xfId="0" applyNumberFormat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 applyBorder="1" applyAlignment="1">
      <alignment horizontal="center" vertical="center" wrapText="1"/>
    </xf>
    <xf numFmtId="2" fontId="3" fillId="2" borderId="14" xfId="0" applyNumberFormat="1" applyFont="1" applyFill="1" applyBorder="1" applyAlignment="1">
      <alignment horizontal="center" vertical="center" wrapText="1"/>
    </xf>
    <xf numFmtId="2" fontId="3" fillId="2" borderId="8" xfId="0" applyNumberFormat="1" applyFont="1" applyFill="1" applyBorder="1" applyAlignment="1">
      <alignment horizontal="center" vertical="center" wrapText="1"/>
    </xf>
    <xf numFmtId="2" fontId="3" fillId="2" borderId="9" xfId="0" applyNumberFormat="1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1"/>
  <sheetViews>
    <sheetView tabSelected="1" zoomScale="118" zoomScaleNormal="118" workbookViewId="0">
      <selection activeCell="E47" sqref="E47"/>
    </sheetView>
  </sheetViews>
  <sheetFormatPr defaultRowHeight="15" x14ac:dyDescent="0.25"/>
  <cols>
    <col min="1" max="1" width="4.85546875" customWidth="1"/>
    <col min="2" max="2" width="51.28515625" customWidth="1"/>
    <col min="3" max="3" width="11.7109375" customWidth="1"/>
    <col min="4" max="4" width="13.42578125" customWidth="1"/>
    <col min="5" max="6" width="12.28515625" style="1" customWidth="1"/>
    <col min="7" max="7" width="13.42578125" customWidth="1"/>
    <col min="8" max="12" width="11.140625" customWidth="1"/>
  </cols>
  <sheetData>
    <row r="1" spans="1:14" ht="74.25" customHeight="1" x14ac:dyDescent="0.25">
      <c r="A1" s="2"/>
      <c r="B1" s="2"/>
      <c r="C1" s="3"/>
      <c r="D1" s="46" t="s">
        <v>52</v>
      </c>
      <c r="E1" s="47"/>
      <c r="F1" s="47"/>
      <c r="G1" s="48"/>
      <c r="H1" s="48"/>
      <c r="I1" s="48"/>
      <c r="J1" s="48"/>
      <c r="K1" s="48"/>
      <c r="L1" s="48"/>
    </row>
    <row r="2" spans="1:14" ht="45.75" customHeight="1" x14ac:dyDescent="0.25">
      <c r="A2" s="4"/>
      <c r="B2" s="51" t="s">
        <v>51</v>
      </c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4" ht="21.75" customHeight="1" x14ac:dyDescent="0.25">
      <c r="A3" s="40" t="s">
        <v>4</v>
      </c>
      <c r="B3" s="40" t="s">
        <v>0</v>
      </c>
      <c r="C3" s="52"/>
      <c r="D3" s="53"/>
      <c r="E3" s="53"/>
      <c r="F3" s="53"/>
      <c r="G3" s="53"/>
      <c r="H3" s="53"/>
      <c r="I3" s="53"/>
      <c r="J3" s="53"/>
      <c r="K3" s="54"/>
      <c r="L3" s="43" t="s">
        <v>1</v>
      </c>
    </row>
    <row r="4" spans="1:14" ht="9.75" hidden="1" customHeight="1" x14ac:dyDescent="0.25">
      <c r="A4" s="41"/>
      <c r="B4" s="41"/>
      <c r="C4" s="55"/>
      <c r="D4" s="56"/>
      <c r="E4" s="56"/>
      <c r="F4" s="56"/>
      <c r="G4" s="56"/>
      <c r="H4" s="56"/>
      <c r="I4" s="56"/>
      <c r="J4" s="56"/>
      <c r="K4" s="57"/>
      <c r="L4" s="44"/>
    </row>
    <row r="5" spans="1:14" ht="7.5" hidden="1" customHeight="1" x14ac:dyDescent="0.25">
      <c r="A5" s="41"/>
      <c r="B5" s="41"/>
      <c r="C5" s="58"/>
      <c r="D5" s="59"/>
      <c r="E5" s="59"/>
      <c r="F5" s="59"/>
      <c r="G5" s="59"/>
      <c r="H5" s="59"/>
      <c r="I5" s="59"/>
      <c r="J5" s="59"/>
      <c r="K5" s="60"/>
      <c r="L5" s="44"/>
    </row>
    <row r="6" spans="1:14" ht="31.5" customHeight="1" x14ac:dyDescent="0.25">
      <c r="A6" s="42"/>
      <c r="B6" s="42"/>
      <c r="C6" s="15" t="s">
        <v>3</v>
      </c>
      <c r="D6" s="15">
        <v>2023</v>
      </c>
      <c r="E6" s="7">
        <v>2024</v>
      </c>
      <c r="F6" s="7">
        <v>2025</v>
      </c>
      <c r="G6" s="15">
        <v>2026</v>
      </c>
      <c r="H6" s="15">
        <v>2027</v>
      </c>
      <c r="I6" s="15">
        <v>2028</v>
      </c>
      <c r="J6" s="15">
        <v>2029</v>
      </c>
      <c r="K6" s="15">
        <v>2030</v>
      </c>
      <c r="L6" s="45"/>
    </row>
    <row r="7" spans="1:14" x14ac:dyDescent="0.25">
      <c r="A7" s="5">
        <v>1</v>
      </c>
      <c r="B7" s="15">
        <v>2</v>
      </c>
      <c r="C7" s="15">
        <v>3</v>
      </c>
      <c r="D7" s="15">
        <v>4</v>
      </c>
      <c r="E7" s="7">
        <v>5</v>
      </c>
      <c r="F7" s="7">
        <v>6</v>
      </c>
      <c r="G7" s="8">
        <v>7</v>
      </c>
      <c r="H7" s="8">
        <v>8</v>
      </c>
      <c r="I7" s="8"/>
      <c r="J7" s="8"/>
      <c r="K7" s="8"/>
      <c r="L7" s="9">
        <v>11</v>
      </c>
    </row>
    <row r="8" spans="1:14" ht="20.25" customHeight="1" x14ac:dyDescent="0.25">
      <c r="A8" s="5">
        <v>1</v>
      </c>
      <c r="B8" s="19" t="s">
        <v>5</v>
      </c>
      <c r="C8" s="20">
        <f>D8+E8+F8+G8+H8+I8+J8+K8</f>
        <v>37465974.439999998</v>
      </c>
      <c r="D8" s="20">
        <f t="shared" ref="D8:K8" si="0">D9+D10+D11+D12</f>
        <v>8656000</v>
      </c>
      <c r="E8" s="20">
        <f t="shared" si="0"/>
        <v>10809974.440000001</v>
      </c>
      <c r="F8" s="20">
        <f t="shared" ref="F8" si="1">F9+F10+F11+F12</f>
        <v>9000000</v>
      </c>
      <c r="G8" s="20">
        <f t="shared" si="0"/>
        <v>9000000</v>
      </c>
      <c r="H8" s="20">
        <f t="shared" si="0"/>
        <v>0</v>
      </c>
      <c r="I8" s="20">
        <f t="shared" si="0"/>
        <v>0</v>
      </c>
      <c r="J8" s="20">
        <f t="shared" si="0"/>
        <v>0</v>
      </c>
      <c r="K8" s="20">
        <f t="shared" si="0"/>
        <v>0</v>
      </c>
      <c r="L8" s="8" t="s">
        <v>2</v>
      </c>
    </row>
    <row r="9" spans="1:14" ht="15" customHeight="1" x14ac:dyDescent="0.25">
      <c r="A9" s="15">
        <v>2</v>
      </c>
      <c r="B9" s="21" t="s">
        <v>9</v>
      </c>
      <c r="C9" s="11">
        <f t="shared" ref="C9:C12" si="2">D9+E9+F9+G9+H9+I9+J9+K9</f>
        <v>0</v>
      </c>
      <c r="D9" s="11">
        <f t="shared" ref="D9:K9" si="3">D15+D21</f>
        <v>0</v>
      </c>
      <c r="E9" s="12">
        <f>E15+E21</f>
        <v>0</v>
      </c>
      <c r="F9" s="12">
        <f>F15+F21</f>
        <v>0</v>
      </c>
      <c r="G9" s="11">
        <f t="shared" si="3"/>
        <v>0</v>
      </c>
      <c r="H9" s="11">
        <f t="shared" si="3"/>
        <v>0</v>
      </c>
      <c r="I9" s="11">
        <f t="shared" si="3"/>
        <v>0</v>
      </c>
      <c r="J9" s="11">
        <f t="shared" si="3"/>
        <v>0</v>
      </c>
      <c r="K9" s="11">
        <f t="shared" si="3"/>
        <v>0</v>
      </c>
      <c r="L9" s="8" t="s">
        <v>2</v>
      </c>
      <c r="N9" s="35"/>
    </row>
    <row r="10" spans="1:14" ht="15.75" customHeight="1" x14ac:dyDescent="0.25">
      <c r="A10" s="5">
        <v>3</v>
      </c>
      <c r="B10" s="6" t="s">
        <v>10</v>
      </c>
      <c r="C10" s="11">
        <f t="shared" si="2"/>
        <v>7645200</v>
      </c>
      <c r="D10" s="11">
        <f>D22</f>
        <v>2450000</v>
      </c>
      <c r="E10" s="11">
        <f>E22+E16</f>
        <v>5195200</v>
      </c>
      <c r="F10" s="11">
        <f>F22+F16</f>
        <v>0</v>
      </c>
      <c r="G10" s="11">
        <f t="shared" ref="G10:H12" si="4">G16+G22</f>
        <v>0</v>
      </c>
      <c r="H10" s="11">
        <f t="shared" si="4"/>
        <v>0</v>
      </c>
      <c r="I10" s="11">
        <f t="shared" ref="I10:K10" si="5">I16+I22</f>
        <v>0</v>
      </c>
      <c r="J10" s="11">
        <f t="shared" si="5"/>
        <v>0</v>
      </c>
      <c r="K10" s="11">
        <f t="shared" si="5"/>
        <v>0</v>
      </c>
      <c r="L10" s="8" t="s">
        <v>2</v>
      </c>
    </row>
    <row r="11" spans="1:14" ht="15" customHeight="1" x14ac:dyDescent="0.25">
      <c r="A11" s="15">
        <v>4</v>
      </c>
      <c r="B11" s="6" t="s">
        <v>11</v>
      </c>
      <c r="C11" s="11">
        <f t="shared" si="2"/>
        <v>29820774.440000001</v>
      </c>
      <c r="D11" s="11">
        <f t="shared" ref="D11:F12" si="6">D17+D23</f>
        <v>6206000</v>
      </c>
      <c r="E11" s="11">
        <f t="shared" si="6"/>
        <v>5614774.4400000004</v>
      </c>
      <c r="F11" s="11">
        <f t="shared" si="6"/>
        <v>9000000</v>
      </c>
      <c r="G11" s="11">
        <f>G23</f>
        <v>9000000</v>
      </c>
      <c r="H11" s="11">
        <f t="shared" si="4"/>
        <v>0</v>
      </c>
      <c r="I11" s="11">
        <f t="shared" ref="I11:K11" si="7">I17+I23</f>
        <v>0</v>
      </c>
      <c r="J11" s="11">
        <f t="shared" si="7"/>
        <v>0</v>
      </c>
      <c r="K11" s="11">
        <f t="shared" si="7"/>
        <v>0</v>
      </c>
      <c r="L11" s="8" t="s">
        <v>2</v>
      </c>
    </row>
    <row r="12" spans="1:14" ht="17.25" customHeight="1" x14ac:dyDescent="0.25">
      <c r="A12" s="15">
        <v>5</v>
      </c>
      <c r="B12" s="6" t="s">
        <v>12</v>
      </c>
      <c r="C12" s="11">
        <f t="shared" si="2"/>
        <v>0</v>
      </c>
      <c r="D12" s="11">
        <f t="shared" si="6"/>
        <v>0</v>
      </c>
      <c r="E12" s="12">
        <f t="shared" si="6"/>
        <v>0</v>
      </c>
      <c r="F12" s="12">
        <f t="shared" si="6"/>
        <v>0</v>
      </c>
      <c r="G12" s="11">
        <f t="shared" si="4"/>
        <v>0</v>
      </c>
      <c r="H12" s="11">
        <f t="shared" si="4"/>
        <v>0</v>
      </c>
      <c r="I12" s="11">
        <f t="shared" ref="I12:K12" si="8">I18+I24</f>
        <v>0</v>
      </c>
      <c r="J12" s="11">
        <f t="shared" si="8"/>
        <v>0</v>
      </c>
      <c r="K12" s="11">
        <f t="shared" si="8"/>
        <v>0</v>
      </c>
      <c r="L12" s="8" t="s">
        <v>2</v>
      </c>
    </row>
    <row r="13" spans="1:14" ht="18" customHeight="1" x14ac:dyDescent="0.25">
      <c r="A13" s="15">
        <v>6</v>
      </c>
      <c r="B13" s="61" t="s">
        <v>43</v>
      </c>
      <c r="C13" s="62"/>
      <c r="D13" s="62"/>
      <c r="E13" s="62"/>
      <c r="F13" s="62"/>
      <c r="G13" s="62"/>
      <c r="H13" s="62"/>
      <c r="I13" s="62"/>
      <c r="J13" s="62"/>
      <c r="K13" s="62"/>
      <c r="L13" s="63"/>
    </row>
    <row r="14" spans="1:14" ht="24.75" customHeight="1" x14ac:dyDescent="0.25">
      <c r="A14" s="15">
        <v>7</v>
      </c>
      <c r="B14" s="22" t="s">
        <v>6</v>
      </c>
      <c r="C14" s="23">
        <f>D14+E14+F14+G14+H14+I14+J14+K14</f>
        <v>0</v>
      </c>
      <c r="D14" s="20">
        <v>0</v>
      </c>
      <c r="E14" s="23">
        <f t="shared" ref="E14:K14" si="9">E15+E16+E17+E18</f>
        <v>0</v>
      </c>
      <c r="F14" s="23">
        <f t="shared" ref="F14" si="10">F15+F16+F17+F18</f>
        <v>0</v>
      </c>
      <c r="G14" s="23">
        <f t="shared" si="9"/>
        <v>0</v>
      </c>
      <c r="H14" s="23">
        <f t="shared" si="9"/>
        <v>0</v>
      </c>
      <c r="I14" s="20">
        <f t="shared" si="9"/>
        <v>0</v>
      </c>
      <c r="J14" s="20">
        <f t="shared" si="9"/>
        <v>0</v>
      </c>
      <c r="K14" s="20">
        <f t="shared" si="9"/>
        <v>0</v>
      </c>
      <c r="L14" s="8" t="s">
        <v>2</v>
      </c>
    </row>
    <row r="15" spans="1:14" ht="16.5" customHeight="1" x14ac:dyDescent="0.25">
      <c r="A15" s="15">
        <v>8</v>
      </c>
      <c r="B15" s="24" t="s">
        <v>9</v>
      </c>
      <c r="C15" s="26">
        <f t="shared" ref="C15:C18" si="11">D15+E15+F15+G15+H15+I15+J15+K15</f>
        <v>0</v>
      </c>
      <c r="D15" s="25">
        <v>0</v>
      </c>
      <c r="E15" s="25">
        <f>E16+E17+E18</f>
        <v>0</v>
      </c>
      <c r="F15" s="25">
        <f>F16+F17+F18</f>
        <v>0</v>
      </c>
      <c r="G15" s="25">
        <f>G16+G17+G18</f>
        <v>0</v>
      </c>
      <c r="H15" s="25">
        <f>H16+H17+H18</f>
        <v>0</v>
      </c>
      <c r="I15" s="11">
        <f>I21+I27</f>
        <v>0</v>
      </c>
      <c r="J15" s="11">
        <f>J21+J27</f>
        <v>0</v>
      </c>
      <c r="K15" s="11">
        <f>K21+K27</f>
        <v>0</v>
      </c>
      <c r="L15" s="8" t="s">
        <v>2</v>
      </c>
    </row>
    <row r="16" spans="1:14" ht="15" customHeight="1" x14ac:dyDescent="0.25">
      <c r="A16" s="15">
        <v>9</v>
      </c>
      <c r="B16" s="6" t="s">
        <v>10</v>
      </c>
      <c r="C16" s="26">
        <f t="shared" si="11"/>
        <v>0</v>
      </c>
      <c r="D16" s="11">
        <v>0</v>
      </c>
      <c r="E16" s="12">
        <v>0</v>
      </c>
      <c r="F16" s="12">
        <v>0</v>
      </c>
      <c r="G16" s="11">
        <v>0</v>
      </c>
      <c r="H16" s="11">
        <v>0</v>
      </c>
      <c r="I16" s="11">
        <f t="shared" ref="I16:J17" si="12">I22+I28</f>
        <v>0</v>
      </c>
      <c r="J16" s="11">
        <f t="shared" si="12"/>
        <v>0</v>
      </c>
      <c r="K16" s="11">
        <f t="shared" ref="K16" si="13">K22+K28</f>
        <v>0</v>
      </c>
      <c r="L16" s="8" t="s">
        <v>2</v>
      </c>
    </row>
    <row r="17" spans="1:12" ht="16.5" customHeight="1" x14ac:dyDescent="0.25">
      <c r="A17" s="15">
        <v>10</v>
      </c>
      <c r="B17" s="6" t="s">
        <v>11</v>
      </c>
      <c r="C17" s="26">
        <f t="shared" si="11"/>
        <v>0</v>
      </c>
      <c r="D17" s="11">
        <v>0</v>
      </c>
      <c r="E17" s="12">
        <v>0</v>
      </c>
      <c r="F17" s="12">
        <v>0</v>
      </c>
      <c r="G17" s="11">
        <v>0</v>
      </c>
      <c r="H17" s="11">
        <v>0</v>
      </c>
      <c r="I17" s="11">
        <f t="shared" si="12"/>
        <v>0</v>
      </c>
      <c r="J17" s="11">
        <f t="shared" si="12"/>
        <v>0</v>
      </c>
      <c r="K17" s="11">
        <f t="shared" ref="K17" si="14">K23+K29</f>
        <v>0</v>
      </c>
      <c r="L17" s="8" t="s">
        <v>2</v>
      </c>
    </row>
    <row r="18" spans="1:12" ht="15.75" customHeight="1" x14ac:dyDescent="0.25">
      <c r="A18" s="15">
        <v>11</v>
      </c>
      <c r="B18" s="6" t="s">
        <v>12</v>
      </c>
      <c r="C18" s="26">
        <f t="shared" si="11"/>
        <v>0</v>
      </c>
      <c r="D18" s="11">
        <v>0</v>
      </c>
      <c r="E18" s="12">
        <v>0</v>
      </c>
      <c r="F18" s="12">
        <v>0</v>
      </c>
      <c r="G18" s="11">
        <v>0</v>
      </c>
      <c r="H18" s="11">
        <v>0</v>
      </c>
      <c r="I18" s="11">
        <f>I24+I88</f>
        <v>0</v>
      </c>
      <c r="J18" s="11">
        <f>J24+J88</f>
        <v>0</v>
      </c>
      <c r="K18" s="11">
        <f>K24+K88</f>
        <v>0</v>
      </c>
      <c r="L18" s="8" t="s">
        <v>2</v>
      </c>
    </row>
    <row r="19" spans="1:12" ht="14.25" customHeight="1" x14ac:dyDescent="0.25">
      <c r="A19" s="15">
        <v>12</v>
      </c>
      <c r="B19" s="61" t="s">
        <v>44</v>
      </c>
      <c r="C19" s="62"/>
      <c r="D19" s="62"/>
      <c r="E19" s="62"/>
      <c r="F19" s="62"/>
      <c r="G19" s="62"/>
      <c r="H19" s="62"/>
      <c r="I19" s="62"/>
      <c r="J19" s="62"/>
      <c r="K19" s="62"/>
      <c r="L19" s="63"/>
    </row>
    <row r="20" spans="1:12" ht="18" customHeight="1" x14ac:dyDescent="0.25">
      <c r="A20" s="15">
        <v>13</v>
      </c>
      <c r="B20" s="22" t="s">
        <v>7</v>
      </c>
      <c r="C20" s="20">
        <f>D20+E20+F20+G20+H20+I20+J20+K20</f>
        <v>37465974.439999998</v>
      </c>
      <c r="D20" s="20">
        <f>D22+D23+D24</f>
        <v>8656000</v>
      </c>
      <c r="E20" s="20">
        <f>E22+E23+E24</f>
        <v>10809974.440000001</v>
      </c>
      <c r="F20" s="20">
        <f>F22+F23+F24</f>
        <v>9000000</v>
      </c>
      <c r="G20" s="20">
        <f t="shared" ref="G20:K20" si="15">G21+G22+G23+G24</f>
        <v>9000000</v>
      </c>
      <c r="H20" s="23">
        <f t="shared" si="15"/>
        <v>0</v>
      </c>
      <c r="I20" s="20">
        <f t="shared" si="15"/>
        <v>0</v>
      </c>
      <c r="J20" s="20">
        <f t="shared" si="15"/>
        <v>0</v>
      </c>
      <c r="K20" s="20">
        <f t="shared" si="15"/>
        <v>0</v>
      </c>
      <c r="L20" s="8" t="s">
        <v>2</v>
      </c>
    </row>
    <row r="21" spans="1:12" ht="15.75" customHeight="1" x14ac:dyDescent="0.25">
      <c r="A21" s="15">
        <v>14</v>
      </c>
      <c r="B21" s="24" t="s">
        <v>9</v>
      </c>
      <c r="C21" s="11">
        <f t="shared" ref="C21:C29" si="16">D21+E21+F21+G21+H21+I21+J21+K21</f>
        <v>0</v>
      </c>
      <c r="D21" s="26">
        <f t="shared" ref="D21:F22" si="17">D26+D31+D94</f>
        <v>0</v>
      </c>
      <c r="E21" s="26">
        <f t="shared" si="17"/>
        <v>0</v>
      </c>
      <c r="F21" s="26">
        <f t="shared" si="17"/>
        <v>0</v>
      </c>
      <c r="G21" s="26">
        <v>0</v>
      </c>
      <c r="H21" s="26">
        <f>H22+H23+H24</f>
        <v>0</v>
      </c>
      <c r="I21" s="11">
        <f t="shared" ref="I21:K22" si="18">I27+I91</f>
        <v>0</v>
      </c>
      <c r="J21" s="11">
        <f t="shared" si="18"/>
        <v>0</v>
      </c>
      <c r="K21" s="11">
        <f t="shared" si="18"/>
        <v>0</v>
      </c>
      <c r="L21" s="8" t="s">
        <v>2</v>
      </c>
    </row>
    <row r="22" spans="1:12" ht="16.5" customHeight="1" x14ac:dyDescent="0.25">
      <c r="A22" s="15">
        <v>15</v>
      </c>
      <c r="B22" s="6" t="s">
        <v>10</v>
      </c>
      <c r="C22" s="11">
        <f t="shared" si="16"/>
        <v>7645200</v>
      </c>
      <c r="D22" s="11">
        <f t="shared" si="17"/>
        <v>2450000</v>
      </c>
      <c r="E22" s="11">
        <f t="shared" si="17"/>
        <v>5195200</v>
      </c>
      <c r="F22" s="11">
        <f t="shared" si="17"/>
        <v>0</v>
      </c>
      <c r="G22" s="11">
        <v>0</v>
      </c>
      <c r="H22" s="11">
        <v>0</v>
      </c>
      <c r="I22" s="11">
        <f t="shared" si="18"/>
        <v>0</v>
      </c>
      <c r="J22" s="11">
        <f t="shared" si="18"/>
        <v>0</v>
      </c>
      <c r="K22" s="11">
        <f t="shared" si="18"/>
        <v>0</v>
      </c>
      <c r="L22" s="8" t="s">
        <v>2</v>
      </c>
    </row>
    <row r="23" spans="1:12" ht="14.25" customHeight="1" x14ac:dyDescent="0.25">
      <c r="A23" s="15">
        <v>16</v>
      </c>
      <c r="B23" s="6" t="s">
        <v>11</v>
      </c>
      <c r="C23" s="11">
        <f t="shared" si="16"/>
        <v>29820774.440000001</v>
      </c>
      <c r="D23" s="11">
        <f>D28+D33+D34+D96</f>
        <v>6206000</v>
      </c>
      <c r="E23" s="11">
        <f>E28+E33+E96</f>
        <v>5614774.4400000004</v>
      </c>
      <c r="F23" s="11">
        <f>F28+F33+F96</f>
        <v>9000000</v>
      </c>
      <c r="G23" s="12">
        <f>G33</f>
        <v>9000000</v>
      </c>
      <c r="H23" s="11">
        <v>0</v>
      </c>
      <c r="I23" s="11">
        <f>I29+I30</f>
        <v>0</v>
      </c>
      <c r="J23" s="11">
        <f>J29+J30</f>
        <v>0</v>
      </c>
      <c r="K23" s="11">
        <f>K29+K30</f>
        <v>0</v>
      </c>
      <c r="L23" s="8" t="s">
        <v>2</v>
      </c>
    </row>
    <row r="24" spans="1:12" ht="16.5" customHeight="1" x14ac:dyDescent="0.25">
      <c r="A24" s="15">
        <v>17</v>
      </c>
      <c r="B24" s="6" t="s">
        <v>12</v>
      </c>
      <c r="C24" s="11">
        <f t="shared" si="16"/>
        <v>0</v>
      </c>
      <c r="D24" s="11">
        <f>D29+D36+D118</f>
        <v>0</v>
      </c>
      <c r="E24" s="11">
        <f>E29+E37+E118</f>
        <v>0</v>
      </c>
      <c r="F24" s="11">
        <f>F29+F37+F118</f>
        <v>0</v>
      </c>
      <c r="G24" s="11">
        <v>0</v>
      </c>
      <c r="H24" s="11">
        <v>0</v>
      </c>
      <c r="I24" s="11">
        <f>I88+I31</f>
        <v>0</v>
      </c>
      <c r="J24" s="11">
        <f>J88+J31</f>
        <v>0</v>
      </c>
      <c r="K24" s="11">
        <f>K88+K31</f>
        <v>0</v>
      </c>
      <c r="L24" s="8" t="s">
        <v>2</v>
      </c>
    </row>
    <row r="25" spans="1:12" ht="27.75" customHeight="1" x14ac:dyDescent="0.25">
      <c r="A25" s="15">
        <v>18</v>
      </c>
      <c r="B25" s="27" t="s">
        <v>45</v>
      </c>
      <c r="C25" s="37">
        <f t="shared" si="16"/>
        <v>0</v>
      </c>
      <c r="D25" s="28">
        <f t="shared" ref="D25:K25" si="19">D26+D27+D28+D29</f>
        <v>0</v>
      </c>
      <c r="E25" s="28">
        <f t="shared" ref="E25:F25" si="20">E26+E27+E28+E29</f>
        <v>0</v>
      </c>
      <c r="F25" s="28">
        <f t="shared" si="20"/>
        <v>0</v>
      </c>
      <c r="G25" s="28">
        <f t="shared" si="19"/>
        <v>0</v>
      </c>
      <c r="H25" s="28">
        <f t="shared" si="19"/>
        <v>0</v>
      </c>
      <c r="I25" s="28">
        <f t="shared" si="19"/>
        <v>0</v>
      </c>
      <c r="J25" s="28">
        <f t="shared" si="19"/>
        <v>0</v>
      </c>
      <c r="K25" s="28">
        <f t="shared" si="19"/>
        <v>0</v>
      </c>
      <c r="L25" s="18" t="s">
        <v>14</v>
      </c>
    </row>
    <row r="26" spans="1:12" ht="15.75" customHeight="1" x14ac:dyDescent="0.25">
      <c r="A26" s="15">
        <v>19</v>
      </c>
      <c r="B26" s="16" t="s">
        <v>9</v>
      </c>
      <c r="C26" s="11">
        <f t="shared" si="16"/>
        <v>0</v>
      </c>
      <c r="D26" s="29">
        <v>0</v>
      </c>
      <c r="E26" s="29">
        <f>E89</f>
        <v>0</v>
      </c>
      <c r="F26" s="29">
        <f>F89</f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8" t="s">
        <v>2</v>
      </c>
    </row>
    <row r="27" spans="1:12" ht="16.5" customHeight="1" x14ac:dyDescent="0.25">
      <c r="A27" s="15">
        <v>20</v>
      </c>
      <c r="B27" s="6" t="s">
        <v>10</v>
      </c>
      <c r="C27" s="11">
        <f t="shared" si="16"/>
        <v>0</v>
      </c>
      <c r="D27" s="11">
        <v>0</v>
      </c>
      <c r="E27" s="11">
        <f>E90</f>
        <v>0</v>
      </c>
      <c r="F27" s="11">
        <f>F90</f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8" t="s">
        <v>2</v>
      </c>
    </row>
    <row r="28" spans="1:12" ht="15.75" customHeight="1" x14ac:dyDescent="0.25">
      <c r="A28" s="15">
        <v>21</v>
      </c>
      <c r="B28" s="6" t="s">
        <v>11</v>
      </c>
      <c r="C28" s="11">
        <f t="shared" si="16"/>
        <v>0</v>
      </c>
      <c r="D28" s="11">
        <v>0</v>
      </c>
      <c r="E28" s="11">
        <f>E91</f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8" t="s">
        <v>2</v>
      </c>
    </row>
    <row r="29" spans="1:12" ht="17.25" customHeight="1" x14ac:dyDescent="0.25">
      <c r="A29" s="15">
        <v>22</v>
      </c>
      <c r="B29" s="6" t="s">
        <v>12</v>
      </c>
      <c r="C29" s="11">
        <f t="shared" si="16"/>
        <v>0</v>
      </c>
      <c r="D29" s="26">
        <v>0</v>
      </c>
      <c r="E29" s="26">
        <f>E92</f>
        <v>0</v>
      </c>
      <c r="F29" s="26">
        <f>F92</f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8" t="s">
        <v>2</v>
      </c>
    </row>
    <row r="30" spans="1:12" ht="40.5" customHeight="1" x14ac:dyDescent="0.25">
      <c r="A30" s="15">
        <v>28</v>
      </c>
      <c r="B30" s="27" t="s">
        <v>46</v>
      </c>
      <c r="C30" s="28">
        <f>D30+E30+F30+G30+H30+I30+J30+K30</f>
        <v>36845974.439999998</v>
      </c>
      <c r="D30" s="28">
        <f>D31+D32+D33+D34+D36</f>
        <v>8341000</v>
      </c>
      <c r="E30" s="28">
        <f>E31+E32+E33+E37</f>
        <v>10504974.440000001</v>
      </c>
      <c r="F30" s="28">
        <f>F31+F32+F33+F34</f>
        <v>9000000</v>
      </c>
      <c r="G30" s="28">
        <f t="shared" ref="G30:K30" si="21">G31+G32+G33+G36</f>
        <v>9000000</v>
      </c>
      <c r="H30" s="28">
        <f t="shared" si="21"/>
        <v>0</v>
      </c>
      <c r="I30" s="28">
        <f t="shared" si="21"/>
        <v>0</v>
      </c>
      <c r="J30" s="28">
        <f t="shared" si="21"/>
        <v>0</v>
      </c>
      <c r="K30" s="28">
        <f t="shared" si="21"/>
        <v>0</v>
      </c>
      <c r="L30" s="18" t="s">
        <v>13</v>
      </c>
    </row>
    <row r="31" spans="1:12" ht="16.5" customHeight="1" x14ac:dyDescent="0.25">
      <c r="A31" s="15">
        <v>29</v>
      </c>
      <c r="B31" s="16" t="s">
        <v>9</v>
      </c>
      <c r="C31" s="38">
        <f t="shared" ref="C31:C34" si="22">D31+E31+F31+G31+H31+I31+J31+K31</f>
        <v>0</v>
      </c>
      <c r="D31" s="29">
        <v>0</v>
      </c>
      <c r="E31" s="29">
        <f>E39+E44+F37+E54+E59+E64+E69+E74+E79+E84+G34+F31</f>
        <v>0</v>
      </c>
      <c r="F31" s="30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8" t="s">
        <v>2</v>
      </c>
    </row>
    <row r="32" spans="1:12" ht="15" customHeight="1" x14ac:dyDescent="0.25">
      <c r="A32" s="15">
        <v>30</v>
      </c>
      <c r="B32" s="6" t="s">
        <v>10</v>
      </c>
      <c r="C32" s="38">
        <f t="shared" si="22"/>
        <v>7645200</v>
      </c>
      <c r="D32" s="11">
        <f>D40+D45+D50</f>
        <v>2450000</v>
      </c>
      <c r="E32" s="11">
        <f>E40+E45+E50+E55+E60+E65+E70+E75+E80+E85+E95</f>
        <v>5195200</v>
      </c>
      <c r="F32" s="12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8" t="s">
        <v>2</v>
      </c>
    </row>
    <row r="33" spans="1:12" ht="15" customHeight="1" x14ac:dyDescent="0.25">
      <c r="A33" s="15">
        <v>31</v>
      </c>
      <c r="B33" s="6" t="s">
        <v>11</v>
      </c>
      <c r="C33" s="38">
        <f t="shared" si="22"/>
        <v>28700774.440000001</v>
      </c>
      <c r="D33" s="11">
        <f>D41+D46+D51+D56+D61+D66+D71</f>
        <v>5391000</v>
      </c>
      <c r="E33" s="11">
        <f>E34+E35+E36</f>
        <v>5309774.4400000004</v>
      </c>
      <c r="F33" s="12">
        <v>9000000</v>
      </c>
      <c r="G33" s="11">
        <v>9000000</v>
      </c>
      <c r="H33" s="11">
        <v>0</v>
      </c>
      <c r="I33" s="11">
        <v>0</v>
      </c>
      <c r="J33" s="11">
        <v>0</v>
      </c>
      <c r="K33" s="11">
        <v>0</v>
      </c>
      <c r="L33" s="8" t="s">
        <v>2</v>
      </c>
    </row>
    <row r="34" spans="1:12" ht="15" customHeight="1" x14ac:dyDescent="0.25">
      <c r="A34" s="15">
        <v>32</v>
      </c>
      <c r="B34" s="6" t="s">
        <v>22</v>
      </c>
      <c r="C34" s="38">
        <f t="shared" si="22"/>
        <v>500000</v>
      </c>
      <c r="D34" s="11">
        <v>500000</v>
      </c>
      <c r="E34" s="12">
        <v>0</v>
      </c>
      <c r="F34" s="12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8" t="s">
        <v>2</v>
      </c>
    </row>
    <row r="35" spans="1:12" ht="15" customHeight="1" x14ac:dyDescent="0.25">
      <c r="A35" s="15">
        <v>33</v>
      </c>
      <c r="B35" s="6" t="s">
        <v>26</v>
      </c>
      <c r="C35" s="38">
        <f>D35+E35+F35+G35+H35+I35+J35+K35</f>
        <v>250000</v>
      </c>
      <c r="D35" s="11">
        <v>0</v>
      </c>
      <c r="E35" s="12">
        <v>250000</v>
      </c>
      <c r="F35" s="12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8" t="s">
        <v>2</v>
      </c>
    </row>
    <row r="36" spans="1:12" ht="15" customHeight="1" x14ac:dyDescent="0.25">
      <c r="A36" s="15">
        <v>34</v>
      </c>
      <c r="B36" s="6" t="s">
        <v>53</v>
      </c>
      <c r="C36" s="38">
        <f>D36+E36+F36+G36+H36+I36+J36+K36</f>
        <v>5059774.4400000004</v>
      </c>
      <c r="D36" s="11">
        <v>0</v>
      </c>
      <c r="E36" s="12">
        <f>E41+E46+E51+E56+E61+E66+E71+E76+E81+E86+E91</f>
        <v>5059774.4400000004</v>
      </c>
      <c r="F36" s="12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8" t="s">
        <v>2</v>
      </c>
    </row>
    <row r="37" spans="1:12" ht="15" customHeight="1" x14ac:dyDescent="0.25">
      <c r="A37" s="15">
        <v>35</v>
      </c>
      <c r="B37" s="6" t="s">
        <v>12</v>
      </c>
      <c r="C37" s="38">
        <v>0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8" t="s">
        <v>2</v>
      </c>
    </row>
    <row r="38" spans="1:12" ht="40.5" customHeight="1" x14ac:dyDescent="0.25">
      <c r="A38" s="15">
        <v>36</v>
      </c>
      <c r="B38" s="31" t="s">
        <v>35</v>
      </c>
      <c r="C38" s="32">
        <f>D38+E38+F38+G38+H38+I38+J38+K38</f>
        <v>2441000</v>
      </c>
      <c r="D38" s="32">
        <f t="shared" ref="D38:K38" si="23">D40+D41+D42</f>
        <v>2441000</v>
      </c>
      <c r="E38" s="32">
        <f t="shared" si="23"/>
        <v>0</v>
      </c>
      <c r="F38" s="32">
        <f t="shared" si="23"/>
        <v>0</v>
      </c>
      <c r="G38" s="32">
        <f t="shared" si="23"/>
        <v>0</v>
      </c>
      <c r="H38" s="32">
        <f t="shared" si="23"/>
        <v>0</v>
      </c>
      <c r="I38" s="32">
        <f t="shared" si="23"/>
        <v>0</v>
      </c>
      <c r="J38" s="32">
        <f t="shared" si="23"/>
        <v>0</v>
      </c>
      <c r="K38" s="32">
        <f t="shared" si="23"/>
        <v>0</v>
      </c>
      <c r="L38" s="18" t="s">
        <v>13</v>
      </c>
    </row>
    <row r="39" spans="1:12" ht="19.5" customHeight="1" x14ac:dyDescent="0.25">
      <c r="A39" s="15">
        <v>37</v>
      </c>
      <c r="B39" s="16" t="s">
        <v>9</v>
      </c>
      <c r="C39" s="39">
        <f t="shared" ref="C39:C42" si="24">D39+E39+F39+G39+H39+I39+J39+K39</f>
        <v>0</v>
      </c>
      <c r="D39" s="29">
        <v>0</v>
      </c>
      <c r="E39" s="29">
        <v>0</v>
      </c>
      <c r="F39" s="30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8" t="s">
        <v>2</v>
      </c>
    </row>
    <row r="40" spans="1:12" ht="14.25" customHeight="1" x14ac:dyDescent="0.25">
      <c r="A40" s="15">
        <v>38</v>
      </c>
      <c r="B40" s="6" t="s">
        <v>10</v>
      </c>
      <c r="C40" s="39">
        <f t="shared" si="24"/>
        <v>0</v>
      </c>
      <c r="D40" s="11">
        <v>0</v>
      </c>
      <c r="E40" s="12">
        <v>0</v>
      </c>
      <c r="F40" s="12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8" t="s">
        <v>2</v>
      </c>
    </row>
    <row r="41" spans="1:12" ht="13.5" customHeight="1" x14ac:dyDescent="0.25">
      <c r="A41" s="15">
        <v>39</v>
      </c>
      <c r="B41" s="6" t="s">
        <v>11</v>
      </c>
      <c r="C41" s="39">
        <f t="shared" si="24"/>
        <v>2441000</v>
      </c>
      <c r="D41" s="11">
        <v>2441000</v>
      </c>
      <c r="E41" s="12">
        <v>0</v>
      </c>
      <c r="F41" s="12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8" t="s">
        <v>2</v>
      </c>
    </row>
    <row r="42" spans="1:12" ht="13.5" customHeight="1" x14ac:dyDescent="0.25">
      <c r="A42" s="15">
        <v>40</v>
      </c>
      <c r="B42" s="6" t="s">
        <v>12</v>
      </c>
      <c r="C42" s="39">
        <f t="shared" si="24"/>
        <v>0</v>
      </c>
      <c r="D42" s="11">
        <v>0</v>
      </c>
      <c r="E42" s="12">
        <v>0</v>
      </c>
      <c r="F42" s="12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8" t="s">
        <v>2</v>
      </c>
    </row>
    <row r="43" spans="1:12" ht="39.75" customHeight="1" x14ac:dyDescent="0.25">
      <c r="A43" s="15">
        <v>41</v>
      </c>
      <c r="B43" s="31" t="s">
        <v>36</v>
      </c>
      <c r="C43" s="32">
        <f>D43+E43+F43+G43+H43+I43+J43+K43</f>
        <v>4463432.5600000005</v>
      </c>
      <c r="D43" s="32">
        <f t="shared" ref="D43:K43" si="25">D45+D46+D47</f>
        <v>2500000</v>
      </c>
      <c r="E43" s="32">
        <f>E45+E46+E47</f>
        <v>1963432.56</v>
      </c>
      <c r="F43" s="32">
        <f t="shared" si="25"/>
        <v>0</v>
      </c>
      <c r="G43" s="32">
        <f t="shared" si="25"/>
        <v>0</v>
      </c>
      <c r="H43" s="32">
        <f t="shared" si="25"/>
        <v>0</v>
      </c>
      <c r="I43" s="32">
        <f t="shared" si="25"/>
        <v>0</v>
      </c>
      <c r="J43" s="32">
        <f t="shared" si="25"/>
        <v>0</v>
      </c>
      <c r="K43" s="32">
        <f t="shared" si="25"/>
        <v>0</v>
      </c>
      <c r="L43" s="18" t="s">
        <v>13</v>
      </c>
    </row>
    <row r="44" spans="1:12" ht="19.5" customHeight="1" x14ac:dyDescent="0.25">
      <c r="A44" s="15">
        <v>42</v>
      </c>
      <c r="B44" s="16" t="s">
        <v>9</v>
      </c>
      <c r="C44" s="29">
        <f t="shared" ref="C44:C47" si="26">D44+E44+F44+G44+H44</f>
        <v>0</v>
      </c>
      <c r="D44" s="29">
        <v>0</v>
      </c>
      <c r="E44" s="29">
        <v>0</v>
      </c>
      <c r="F44" s="30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8" t="s">
        <v>2</v>
      </c>
    </row>
    <row r="45" spans="1:12" ht="13.5" customHeight="1" x14ac:dyDescent="0.25">
      <c r="A45" s="15">
        <v>43</v>
      </c>
      <c r="B45" s="6" t="s">
        <v>10</v>
      </c>
      <c r="C45" s="11">
        <f t="shared" si="26"/>
        <v>2195200</v>
      </c>
      <c r="D45" s="11">
        <v>1225000</v>
      </c>
      <c r="E45" s="12">
        <v>970200</v>
      </c>
      <c r="F45" s="12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8" t="s">
        <v>2</v>
      </c>
    </row>
    <row r="46" spans="1:12" ht="13.5" customHeight="1" x14ac:dyDescent="0.25">
      <c r="A46" s="15">
        <v>44</v>
      </c>
      <c r="B46" s="6" t="s">
        <v>11</v>
      </c>
      <c r="C46" s="11">
        <f t="shared" si="26"/>
        <v>2268232.56</v>
      </c>
      <c r="D46" s="11">
        <v>1275000</v>
      </c>
      <c r="E46" s="12">
        <v>993232.56</v>
      </c>
      <c r="F46" s="12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8" t="s">
        <v>2</v>
      </c>
    </row>
    <row r="47" spans="1:12" ht="13.5" customHeight="1" x14ac:dyDescent="0.25">
      <c r="A47" s="15">
        <v>45</v>
      </c>
      <c r="B47" s="6" t="s">
        <v>12</v>
      </c>
      <c r="C47" s="11">
        <f t="shared" si="26"/>
        <v>0</v>
      </c>
      <c r="D47" s="11">
        <v>0</v>
      </c>
      <c r="E47" s="12">
        <v>0</v>
      </c>
      <c r="F47" s="12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8" t="s">
        <v>2</v>
      </c>
    </row>
    <row r="48" spans="1:12" ht="42" customHeight="1" x14ac:dyDescent="0.25">
      <c r="A48" s="15">
        <v>46</v>
      </c>
      <c r="B48" s="31" t="s">
        <v>37</v>
      </c>
      <c r="C48" s="32">
        <f>D48+E48+F48+G48+H48+I48+J48+P48</f>
        <v>2900000</v>
      </c>
      <c r="D48" s="32">
        <f t="shared" ref="D48:K48" si="27">D50+D51+D52</f>
        <v>2900000</v>
      </c>
      <c r="E48" s="32">
        <f t="shared" si="27"/>
        <v>0</v>
      </c>
      <c r="F48" s="32">
        <f t="shared" si="27"/>
        <v>0</v>
      </c>
      <c r="G48" s="32">
        <f t="shared" si="27"/>
        <v>0</v>
      </c>
      <c r="H48" s="32">
        <f t="shared" si="27"/>
        <v>0</v>
      </c>
      <c r="I48" s="32">
        <f t="shared" si="27"/>
        <v>0</v>
      </c>
      <c r="J48" s="32">
        <f t="shared" si="27"/>
        <v>0</v>
      </c>
      <c r="K48" s="32">
        <f t="shared" si="27"/>
        <v>0</v>
      </c>
      <c r="L48" s="18" t="s">
        <v>13</v>
      </c>
    </row>
    <row r="49" spans="1:12" ht="21.75" customHeight="1" x14ac:dyDescent="0.25">
      <c r="A49" s="15">
        <v>47</v>
      </c>
      <c r="B49" s="16" t="s">
        <v>9</v>
      </c>
      <c r="C49" s="29">
        <f t="shared" ref="C49:C72" si="28">D49+E49+F49+G49+H49</f>
        <v>0</v>
      </c>
      <c r="D49" s="29">
        <v>0</v>
      </c>
      <c r="E49" s="29">
        <v>0</v>
      </c>
      <c r="F49" s="30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8" t="s">
        <v>2</v>
      </c>
    </row>
    <row r="50" spans="1:12" ht="13.5" customHeight="1" x14ac:dyDescent="0.25">
      <c r="A50" s="15">
        <v>48</v>
      </c>
      <c r="B50" s="6" t="s">
        <v>10</v>
      </c>
      <c r="C50" s="11">
        <f t="shared" si="28"/>
        <v>1225000</v>
      </c>
      <c r="D50" s="11">
        <v>1225000</v>
      </c>
      <c r="E50" s="12">
        <v>0</v>
      </c>
      <c r="F50" s="12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8" t="s">
        <v>2</v>
      </c>
    </row>
    <row r="51" spans="1:12" ht="13.5" customHeight="1" x14ac:dyDescent="0.25">
      <c r="A51" s="15">
        <v>49</v>
      </c>
      <c r="B51" s="6" t="s">
        <v>11</v>
      </c>
      <c r="C51" s="11">
        <f t="shared" si="28"/>
        <v>1675000</v>
      </c>
      <c r="D51" s="11">
        <v>1675000</v>
      </c>
      <c r="E51" s="12">
        <v>0</v>
      </c>
      <c r="F51" s="12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8" t="s">
        <v>2</v>
      </c>
    </row>
    <row r="52" spans="1:12" ht="13.5" customHeight="1" x14ac:dyDescent="0.25">
      <c r="A52" s="15">
        <v>50</v>
      </c>
      <c r="B52" s="6" t="s">
        <v>12</v>
      </c>
      <c r="C52" s="11">
        <f t="shared" si="28"/>
        <v>0</v>
      </c>
      <c r="D52" s="11">
        <v>0</v>
      </c>
      <c r="E52" s="12">
        <v>0</v>
      </c>
      <c r="F52" s="12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8" t="s">
        <v>2</v>
      </c>
    </row>
    <row r="53" spans="1:12" ht="30.75" customHeight="1" x14ac:dyDescent="0.25">
      <c r="A53" s="15">
        <v>51</v>
      </c>
      <c r="B53" s="33" t="s">
        <v>38</v>
      </c>
      <c r="C53" s="32">
        <f>D53+E53+F53+G53+H53+I53+J53+K53</f>
        <v>1956631.1800000002</v>
      </c>
      <c r="D53" s="32">
        <f t="shared" ref="D53:K53" si="29">D55+D56+D57</f>
        <v>0</v>
      </c>
      <c r="E53" s="32">
        <f>E55+E56+E57</f>
        <v>1956631.1800000002</v>
      </c>
      <c r="F53" s="32">
        <f t="shared" si="29"/>
        <v>0</v>
      </c>
      <c r="G53" s="32">
        <f t="shared" si="29"/>
        <v>0</v>
      </c>
      <c r="H53" s="32">
        <f t="shared" si="29"/>
        <v>0</v>
      </c>
      <c r="I53" s="32">
        <f t="shared" si="29"/>
        <v>0</v>
      </c>
      <c r="J53" s="32">
        <f t="shared" si="29"/>
        <v>0</v>
      </c>
      <c r="K53" s="32">
        <f t="shared" si="29"/>
        <v>0</v>
      </c>
      <c r="L53" s="18" t="s">
        <v>13</v>
      </c>
    </row>
    <row r="54" spans="1:12" ht="16.5" customHeight="1" x14ac:dyDescent="0.25">
      <c r="A54" s="15">
        <v>52</v>
      </c>
      <c r="B54" s="16" t="s">
        <v>9</v>
      </c>
      <c r="C54" s="29">
        <f t="shared" si="28"/>
        <v>0</v>
      </c>
      <c r="D54" s="29">
        <v>0</v>
      </c>
      <c r="E54" s="29">
        <v>0</v>
      </c>
      <c r="F54" s="30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8" t="s">
        <v>2</v>
      </c>
    </row>
    <row r="55" spans="1:12" ht="13.5" customHeight="1" x14ac:dyDescent="0.25">
      <c r="A55" s="15">
        <v>53</v>
      </c>
      <c r="B55" s="6" t="s">
        <v>10</v>
      </c>
      <c r="C55" s="11">
        <f t="shared" si="28"/>
        <v>1000000</v>
      </c>
      <c r="D55" s="11">
        <v>0</v>
      </c>
      <c r="E55" s="12">
        <v>1000000</v>
      </c>
      <c r="F55" s="12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8" t="s">
        <v>2</v>
      </c>
    </row>
    <row r="56" spans="1:12" ht="13.5" customHeight="1" x14ac:dyDescent="0.25">
      <c r="A56" s="15">
        <v>54</v>
      </c>
      <c r="B56" s="6" t="s">
        <v>11</v>
      </c>
      <c r="C56" s="11">
        <f t="shared" si="28"/>
        <v>956631.18</v>
      </c>
      <c r="D56" s="11">
        <v>0</v>
      </c>
      <c r="E56" s="12">
        <v>956631.18</v>
      </c>
      <c r="F56" s="12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8" t="s">
        <v>2</v>
      </c>
    </row>
    <row r="57" spans="1:12" ht="13.5" customHeight="1" x14ac:dyDescent="0.25">
      <c r="A57" s="15">
        <v>55</v>
      </c>
      <c r="B57" s="6" t="s">
        <v>12</v>
      </c>
      <c r="C57" s="11">
        <f t="shared" si="28"/>
        <v>0</v>
      </c>
      <c r="D57" s="11">
        <v>0</v>
      </c>
      <c r="E57" s="12">
        <v>0</v>
      </c>
      <c r="F57" s="12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8" t="s">
        <v>2</v>
      </c>
    </row>
    <row r="58" spans="1:12" ht="30" customHeight="1" x14ac:dyDescent="0.25">
      <c r="A58" s="15">
        <v>56</v>
      </c>
      <c r="B58" s="31" t="s">
        <v>39</v>
      </c>
      <c r="C58" s="32">
        <f>D58+E58+F58+G58+H58+I58+J58+K58</f>
        <v>2425000</v>
      </c>
      <c r="D58" s="32">
        <f t="shared" ref="D58:K58" si="30">D60+D61+D62</f>
        <v>0</v>
      </c>
      <c r="E58" s="32">
        <f t="shared" si="30"/>
        <v>2425000</v>
      </c>
      <c r="F58" s="32">
        <f t="shared" si="30"/>
        <v>0</v>
      </c>
      <c r="G58" s="32">
        <f t="shared" si="30"/>
        <v>0</v>
      </c>
      <c r="H58" s="32">
        <f t="shared" si="30"/>
        <v>0</v>
      </c>
      <c r="I58" s="32">
        <f t="shared" si="30"/>
        <v>0</v>
      </c>
      <c r="J58" s="32">
        <f t="shared" si="30"/>
        <v>0</v>
      </c>
      <c r="K58" s="32">
        <f t="shared" si="30"/>
        <v>0</v>
      </c>
      <c r="L58" s="18" t="s">
        <v>13</v>
      </c>
    </row>
    <row r="59" spans="1:12" ht="19.5" customHeight="1" x14ac:dyDescent="0.25">
      <c r="A59" s="15">
        <v>57</v>
      </c>
      <c r="B59" s="16" t="s">
        <v>9</v>
      </c>
      <c r="C59" s="29">
        <f t="shared" si="28"/>
        <v>0</v>
      </c>
      <c r="D59" s="29">
        <v>0</v>
      </c>
      <c r="E59" s="29">
        <v>0</v>
      </c>
      <c r="F59" s="30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8" t="s">
        <v>2</v>
      </c>
    </row>
    <row r="60" spans="1:12" ht="13.5" customHeight="1" x14ac:dyDescent="0.25">
      <c r="A60" s="15">
        <v>58</v>
      </c>
      <c r="B60" s="6" t="s">
        <v>10</v>
      </c>
      <c r="C60" s="11">
        <f t="shared" si="28"/>
        <v>1250000</v>
      </c>
      <c r="D60" s="11">
        <v>0</v>
      </c>
      <c r="E60" s="12">
        <v>1250000</v>
      </c>
      <c r="F60" s="12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8" t="s">
        <v>2</v>
      </c>
    </row>
    <row r="61" spans="1:12" ht="13.5" customHeight="1" x14ac:dyDescent="0.25">
      <c r="A61" s="15">
        <v>59</v>
      </c>
      <c r="B61" s="6" t="s">
        <v>11</v>
      </c>
      <c r="C61" s="11">
        <f t="shared" si="28"/>
        <v>1175000</v>
      </c>
      <c r="D61" s="11">
        <v>0</v>
      </c>
      <c r="E61" s="12">
        <v>1175000</v>
      </c>
      <c r="F61" s="12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8" t="s">
        <v>2</v>
      </c>
    </row>
    <row r="62" spans="1:12" ht="13.5" customHeight="1" x14ac:dyDescent="0.25">
      <c r="A62" s="15">
        <v>60</v>
      </c>
      <c r="B62" s="6" t="s">
        <v>12</v>
      </c>
      <c r="C62" s="11">
        <f t="shared" si="28"/>
        <v>0</v>
      </c>
      <c r="D62" s="11">
        <v>0</v>
      </c>
      <c r="E62" s="12">
        <v>0</v>
      </c>
      <c r="F62" s="12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8" t="s">
        <v>2</v>
      </c>
    </row>
    <row r="63" spans="1:12" ht="18" customHeight="1" x14ac:dyDescent="0.25">
      <c r="A63" s="15">
        <v>61</v>
      </c>
      <c r="B63" s="33" t="s">
        <v>40</v>
      </c>
      <c r="C63" s="32">
        <f>D63+E63+F63+G63+H63+I63+J63+K63</f>
        <v>2450000</v>
      </c>
      <c r="D63" s="32">
        <f t="shared" ref="D63:K63" si="31">D65+D66+D67</f>
        <v>0</v>
      </c>
      <c r="E63" s="32">
        <f t="shared" si="31"/>
        <v>2450000</v>
      </c>
      <c r="F63" s="32">
        <f t="shared" si="31"/>
        <v>0</v>
      </c>
      <c r="G63" s="32">
        <f t="shared" si="31"/>
        <v>0</v>
      </c>
      <c r="H63" s="32">
        <f t="shared" si="31"/>
        <v>0</v>
      </c>
      <c r="I63" s="32">
        <f t="shared" si="31"/>
        <v>0</v>
      </c>
      <c r="J63" s="32">
        <f t="shared" si="31"/>
        <v>0</v>
      </c>
      <c r="K63" s="32">
        <f t="shared" si="31"/>
        <v>0</v>
      </c>
      <c r="L63" s="18" t="s">
        <v>13</v>
      </c>
    </row>
    <row r="64" spans="1:12" ht="18" customHeight="1" x14ac:dyDescent="0.25">
      <c r="A64" s="15">
        <v>62</v>
      </c>
      <c r="B64" s="16" t="s">
        <v>9</v>
      </c>
      <c r="C64" s="29">
        <f t="shared" si="28"/>
        <v>0</v>
      </c>
      <c r="D64" s="29">
        <v>0</v>
      </c>
      <c r="E64" s="29">
        <v>0</v>
      </c>
      <c r="F64" s="30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8" t="s">
        <v>2</v>
      </c>
    </row>
    <row r="65" spans="1:12" ht="13.5" customHeight="1" x14ac:dyDescent="0.25">
      <c r="A65" s="15">
        <v>63</v>
      </c>
      <c r="B65" s="6" t="s">
        <v>10</v>
      </c>
      <c r="C65" s="11">
        <f t="shared" si="28"/>
        <v>1225000</v>
      </c>
      <c r="D65" s="11">
        <v>0</v>
      </c>
      <c r="E65" s="12">
        <v>1225000</v>
      </c>
      <c r="F65" s="12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8" t="s">
        <v>2</v>
      </c>
    </row>
    <row r="66" spans="1:12" ht="12" customHeight="1" x14ac:dyDescent="0.25">
      <c r="A66" s="15">
        <v>64</v>
      </c>
      <c r="B66" s="6" t="s">
        <v>11</v>
      </c>
      <c r="C66" s="11">
        <f t="shared" si="28"/>
        <v>1225000</v>
      </c>
      <c r="D66" s="11">
        <v>0</v>
      </c>
      <c r="E66" s="12">
        <v>1225000</v>
      </c>
      <c r="F66" s="12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8" t="s">
        <v>2</v>
      </c>
    </row>
    <row r="67" spans="1:12" ht="13.5" customHeight="1" x14ac:dyDescent="0.25">
      <c r="A67" s="15">
        <v>65</v>
      </c>
      <c r="B67" s="6" t="s">
        <v>12</v>
      </c>
      <c r="C67" s="11">
        <f t="shared" si="28"/>
        <v>0</v>
      </c>
      <c r="D67" s="11">
        <v>0</v>
      </c>
      <c r="E67" s="12">
        <v>0</v>
      </c>
      <c r="F67" s="12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8" t="s">
        <v>2</v>
      </c>
    </row>
    <row r="68" spans="1:12" ht="29.25" customHeight="1" x14ac:dyDescent="0.25">
      <c r="A68" s="15">
        <v>66</v>
      </c>
      <c r="B68" s="33" t="s">
        <v>41</v>
      </c>
      <c r="C68" s="32">
        <f>D68+E68+F68+G68+H68+I68+J68+K68</f>
        <v>1459910.7</v>
      </c>
      <c r="D68" s="32">
        <f t="shared" ref="D68:K68" si="32">D70+D71+D72</f>
        <v>0</v>
      </c>
      <c r="E68" s="32">
        <f t="shared" si="32"/>
        <v>1459910.7</v>
      </c>
      <c r="F68" s="32">
        <f t="shared" si="32"/>
        <v>0</v>
      </c>
      <c r="G68" s="32">
        <f t="shared" si="32"/>
        <v>0</v>
      </c>
      <c r="H68" s="32">
        <f t="shared" si="32"/>
        <v>0</v>
      </c>
      <c r="I68" s="32">
        <f t="shared" si="32"/>
        <v>0</v>
      </c>
      <c r="J68" s="32">
        <f t="shared" si="32"/>
        <v>0</v>
      </c>
      <c r="K68" s="32">
        <f t="shared" si="32"/>
        <v>0</v>
      </c>
      <c r="L68" s="18" t="s">
        <v>13</v>
      </c>
    </row>
    <row r="69" spans="1:12" ht="19.5" customHeight="1" x14ac:dyDescent="0.25">
      <c r="A69" s="15">
        <v>67</v>
      </c>
      <c r="B69" s="16" t="s">
        <v>9</v>
      </c>
      <c r="C69" s="29">
        <f t="shared" si="28"/>
        <v>0</v>
      </c>
      <c r="D69" s="29">
        <v>0</v>
      </c>
      <c r="E69" s="29">
        <v>0</v>
      </c>
      <c r="F69" s="30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8" t="s">
        <v>2</v>
      </c>
    </row>
    <row r="70" spans="1:12" ht="13.5" customHeight="1" x14ac:dyDescent="0.25">
      <c r="A70" s="15">
        <v>68</v>
      </c>
      <c r="B70" s="6" t="s">
        <v>10</v>
      </c>
      <c r="C70" s="11">
        <f t="shared" si="28"/>
        <v>750000</v>
      </c>
      <c r="D70" s="11">
        <v>0</v>
      </c>
      <c r="E70" s="12">
        <v>750000</v>
      </c>
      <c r="F70" s="12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8" t="s">
        <v>2</v>
      </c>
    </row>
    <row r="71" spans="1:12" ht="13.5" customHeight="1" x14ac:dyDescent="0.25">
      <c r="A71" s="15">
        <v>69</v>
      </c>
      <c r="B71" s="6" t="s">
        <v>11</v>
      </c>
      <c r="C71" s="11">
        <f t="shared" si="28"/>
        <v>709910.7</v>
      </c>
      <c r="D71" s="11">
        <v>0</v>
      </c>
      <c r="E71" s="12">
        <v>709910.7</v>
      </c>
      <c r="F71" s="12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8" t="s">
        <v>2</v>
      </c>
    </row>
    <row r="72" spans="1:12" ht="13.5" customHeight="1" x14ac:dyDescent="0.25">
      <c r="A72" s="15">
        <v>70</v>
      </c>
      <c r="B72" s="6" t="s">
        <v>12</v>
      </c>
      <c r="C72" s="11">
        <f t="shared" si="28"/>
        <v>0</v>
      </c>
      <c r="D72" s="11">
        <v>0</v>
      </c>
      <c r="E72" s="12">
        <v>0</v>
      </c>
      <c r="F72" s="12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8" t="s">
        <v>2</v>
      </c>
    </row>
    <row r="73" spans="1:12" ht="26.25" customHeight="1" x14ac:dyDescent="0.25">
      <c r="A73" s="15">
        <v>71</v>
      </c>
      <c r="B73" s="33" t="s">
        <v>50</v>
      </c>
      <c r="C73" s="32">
        <f>D73+E73+F73+G73+H73+I73+J73+K73</f>
        <v>700000</v>
      </c>
      <c r="D73" s="32">
        <f t="shared" ref="D73:K73" si="33">D75+D76+D77</f>
        <v>0</v>
      </c>
      <c r="E73" s="32">
        <f t="shared" si="33"/>
        <v>0</v>
      </c>
      <c r="F73" s="32">
        <f t="shared" si="33"/>
        <v>700000</v>
      </c>
      <c r="G73" s="32">
        <f t="shared" si="33"/>
        <v>0</v>
      </c>
      <c r="H73" s="32">
        <f t="shared" si="33"/>
        <v>0</v>
      </c>
      <c r="I73" s="32">
        <f t="shared" si="33"/>
        <v>0</v>
      </c>
      <c r="J73" s="32">
        <f t="shared" si="33"/>
        <v>0</v>
      </c>
      <c r="K73" s="32">
        <f t="shared" si="33"/>
        <v>0</v>
      </c>
      <c r="L73" s="18" t="s">
        <v>13</v>
      </c>
    </row>
    <row r="74" spans="1:12" ht="18" customHeight="1" x14ac:dyDescent="0.25">
      <c r="A74" s="15">
        <v>72</v>
      </c>
      <c r="B74" s="16" t="s">
        <v>9</v>
      </c>
      <c r="C74" s="29">
        <f>D74+E74+F74+G74+H74+I74+J74+K74</f>
        <v>0</v>
      </c>
      <c r="D74" s="29">
        <v>0</v>
      </c>
      <c r="E74" s="29">
        <v>0</v>
      </c>
      <c r="F74" s="30">
        <v>0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8" t="s">
        <v>2</v>
      </c>
    </row>
    <row r="75" spans="1:12" ht="13.5" customHeight="1" x14ac:dyDescent="0.25">
      <c r="A75" s="15">
        <v>73</v>
      </c>
      <c r="B75" s="6" t="s">
        <v>10</v>
      </c>
      <c r="C75" s="29">
        <f t="shared" ref="C75:C87" si="34">D75+E75+F75+G75+H75+I75+J75+K75</f>
        <v>0</v>
      </c>
      <c r="D75" s="11">
        <v>0</v>
      </c>
      <c r="E75" s="12">
        <v>0</v>
      </c>
      <c r="F75" s="12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8" t="s">
        <v>2</v>
      </c>
    </row>
    <row r="76" spans="1:12" ht="13.5" customHeight="1" x14ac:dyDescent="0.25">
      <c r="A76" s="15">
        <v>74</v>
      </c>
      <c r="B76" s="6" t="s">
        <v>11</v>
      </c>
      <c r="C76" s="29">
        <f t="shared" si="34"/>
        <v>700000</v>
      </c>
      <c r="D76" s="11">
        <v>0</v>
      </c>
      <c r="E76" s="12">
        <v>0</v>
      </c>
      <c r="F76" s="12">
        <v>700000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8" t="s">
        <v>2</v>
      </c>
    </row>
    <row r="77" spans="1:12" ht="13.5" customHeight="1" x14ac:dyDescent="0.25">
      <c r="A77" s="15">
        <v>75</v>
      </c>
      <c r="B77" s="6" t="s">
        <v>12</v>
      </c>
      <c r="C77" s="29">
        <f t="shared" si="34"/>
        <v>0</v>
      </c>
      <c r="D77" s="11">
        <v>0</v>
      </c>
      <c r="E77" s="12">
        <v>0</v>
      </c>
      <c r="F77" s="12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8" t="s">
        <v>2</v>
      </c>
    </row>
    <row r="78" spans="1:12" ht="20.25" customHeight="1" x14ac:dyDescent="0.25">
      <c r="A78" s="15">
        <v>76</v>
      </c>
      <c r="B78" s="31" t="s">
        <v>49</v>
      </c>
      <c r="C78" s="36">
        <f t="shared" si="34"/>
        <v>700000</v>
      </c>
      <c r="D78" s="32">
        <f t="shared" ref="D78:K78" si="35">D80+D81+D82</f>
        <v>0</v>
      </c>
      <c r="E78" s="32">
        <f t="shared" si="35"/>
        <v>0</v>
      </c>
      <c r="F78" s="32">
        <f t="shared" si="35"/>
        <v>700000</v>
      </c>
      <c r="G78" s="32">
        <f t="shared" si="35"/>
        <v>0</v>
      </c>
      <c r="H78" s="32">
        <f t="shared" si="35"/>
        <v>0</v>
      </c>
      <c r="I78" s="32">
        <f t="shared" si="35"/>
        <v>0</v>
      </c>
      <c r="J78" s="32">
        <f t="shared" si="35"/>
        <v>0</v>
      </c>
      <c r="K78" s="32">
        <f t="shared" si="35"/>
        <v>0</v>
      </c>
      <c r="L78" s="18" t="s">
        <v>13</v>
      </c>
    </row>
    <row r="79" spans="1:12" ht="16.5" customHeight="1" x14ac:dyDescent="0.25">
      <c r="A79" s="15">
        <v>77</v>
      </c>
      <c r="B79" s="16" t="s">
        <v>9</v>
      </c>
      <c r="C79" s="29">
        <f t="shared" si="34"/>
        <v>0</v>
      </c>
      <c r="D79" s="29">
        <v>0</v>
      </c>
      <c r="E79" s="29">
        <v>0</v>
      </c>
      <c r="F79" s="30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8" t="s">
        <v>2</v>
      </c>
    </row>
    <row r="80" spans="1:12" ht="13.5" customHeight="1" x14ac:dyDescent="0.25">
      <c r="A80" s="15">
        <v>78</v>
      </c>
      <c r="B80" s="6" t="s">
        <v>10</v>
      </c>
      <c r="C80" s="29">
        <f t="shared" si="34"/>
        <v>0</v>
      </c>
      <c r="D80" s="11">
        <v>0</v>
      </c>
      <c r="E80" s="12">
        <v>0</v>
      </c>
      <c r="F80" s="12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8" t="s">
        <v>2</v>
      </c>
    </row>
    <row r="81" spans="1:12" ht="13.5" customHeight="1" x14ac:dyDescent="0.25">
      <c r="A81" s="15">
        <v>79</v>
      </c>
      <c r="B81" s="6" t="s">
        <v>11</v>
      </c>
      <c r="C81" s="29">
        <f t="shared" si="34"/>
        <v>700000</v>
      </c>
      <c r="D81" s="11">
        <v>0</v>
      </c>
      <c r="E81" s="12">
        <v>0</v>
      </c>
      <c r="F81" s="12">
        <v>700000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8" t="s">
        <v>2</v>
      </c>
    </row>
    <row r="82" spans="1:12" ht="13.5" customHeight="1" x14ac:dyDescent="0.25">
      <c r="A82" s="15">
        <v>80</v>
      </c>
      <c r="B82" s="6" t="s">
        <v>12</v>
      </c>
      <c r="C82" s="29">
        <f t="shared" si="34"/>
        <v>0</v>
      </c>
      <c r="D82" s="11">
        <v>0</v>
      </c>
      <c r="E82" s="12">
        <v>0</v>
      </c>
      <c r="F82" s="12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8" t="s">
        <v>2</v>
      </c>
    </row>
    <row r="83" spans="1:12" ht="13.5" customHeight="1" x14ac:dyDescent="0.25">
      <c r="A83" s="15">
        <v>81</v>
      </c>
      <c r="B83" s="33" t="s">
        <v>48</v>
      </c>
      <c r="C83" s="36">
        <f t="shared" si="34"/>
        <v>1000000</v>
      </c>
      <c r="D83" s="32">
        <f t="shared" ref="D83:K83" si="36">D85+D86+D87</f>
        <v>0</v>
      </c>
      <c r="E83" s="32">
        <f t="shared" si="36"/>
        <v>0</v>
      </c>
      <c r="F83" s="32">
        <f t="shared" si="36"/>
        <v>1000000</v>
      </c>
      <c r="G83" s="32">
        <f t="shared" si="36"/>
        <v>0</v>
      </c>
      <c r="H83" s="32">
        <f t="shared" si="36"/>
        <v>0</v>
      </c>
      <c r="I83" s="32">
        <f t="shared" si="36"/>
        <v>0</v>
      </c>
      <c r="J83" s="32">
        <f t="shared" si="36"/>
        <v>0</v>
      </c>
      <c r="K83" s="32">
        <f t="shared" si="36"/>
        <v>0</v>
      </c>
      <c r="L83" s="18" t="s">
        <v>13</v>
      </c>
    </row>
    <row r="84" spans="1:12" ht="13.5" customHeight="1" x14ac:dyDescent="0.25">
      <c r="A84" s="15">
        <v>82</v>
      </c>
      <c r="B84" s="16" t="s">
        <v>9</v>
      </c>
      <c r="C84" s="29">
        <f t="shared" si="34"/>
        <v>0</v>
      </c>
      <c r="D84" s="29">
        <v>0</v>
      </c>
      <c r="E84" s="29">
        <v>0</v>
      </c>
      <c r="F84" s="30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8" t="s">
        <v>2</v>
      </c>
    </row>
    <row r="85" spans="1:12" ht="13.5" customHeight="1" x14ac:dyDescent="0.25">
      <c r="A85" s="15">
        <v>83</v>
      </c>
      <c r="B85" s="6" t="s">
        <v>10</v>
      </c>
      <c r="C85" s="29">
        <f t="shared" si="34"/>
        <v>0</v>
      </c>
      <c r="D85" s="11">
        <v>0</v>
      </c>
      <c r="E85" s="12">
        <v>0</v>
      </c>
      <c r="F85" s="12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8" t="s">
        <v>2</v>
      </c>
    </row>
    <row r="86" spans="1:12" ht="13.5" customHeight="1" x14ac:dyDescent="0.25">
      <c r="A86" s="15">
        <v>84</v>
      </c>
      <c r="B86" s="6" t="s">
        <v>11</v>
      </c>
      <c r="C86" s="29">
        <f t="shared" si="34"/>
        <v>1000000</v>
      </c>
      <c r="D86" s="11">
        <v>0</v>
      </c>
      <c r="E86" s="12">
        <v>0</v>
      </c>
      <c r="F86" s="12">
        <v>1000000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8" t="s">
        <v>2</v>
      </c>
    </row>
    <row r="87" spans="1:12" ht="13.5" customHeight="1" x14ac:dyDescent="0.25">
      <c r="A87" s="15">
        <v>85</v>
      </c>
      <c r="B87" s="6" t="s">
        <v>12</v>
      </c>
      <c r="C87" s="29">
        <f t="shared" si="34"/>
        <v>0</v>
      </c>
      <c r="D87" s="11">
        <v>0</v>
      </c>
      <c r="E87" s="12">
        <v>0</v>
      </c>
      <c r="F87" s="12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8" t="s">
        <v>2</v>
      </c>
    </row>
    <row r="88" spans="1:12" ht="35.25" customHeight="1" x14ac:dyDescent="0.25">
      <c r="A88" s="15">
        <v>23</v>
      </c>
      <c r="B88" s="33" t="s">
        <v>47</v>
      </c>
      <c r="C88" s="37">
        <f t="shared" ref="C88:C93" si="37">D88+E88+F88+G88+H88+I88+J88+K88</f>
        <v>1300000</v>
      </c>
      <c r="D88" s="32">
        <f t="shared" ref="D88:K88" si="38">D90+D91+D92</f>
        <v>0</v>
      </c>
      <c r="E88" s="32">
        <f t="shared" si="38"/>
        <v>0</v>
      </c>
      <c r="F88" s="32">
        <f>F90+F91+F92+F89</f>
        <v>1300000</v>
      </c>
      <c r="G88" s="32">
        <f t="shared" si="38"/>
        <v>0</v>
      </c>
      <c r="H88" s="32">
        <f t="shared" si="38"/>
        <v>0</v>
      </c>
      <c r="I88" s="32">
        <f t="shared" si="38"/>
        <v>0</v>
      </c>
      <c r="J88" s="32">
        <f t="shared" si="38"/>
        <v>0</v>
      </c>
      <c r="K88" s="32">
        <f t="shared" si="38"/>
        <v>0</v>
      </c>
      <c r="L88" s="18" t="s">
        <v>13</v>
      </c>
    </row>
    <row r="89" spans="1:12" ht="13.5" customHeight="1" x14ac:dyDescent="0.25">
      <c r="A89" s="15">
        <v>24</v>
      </c>
      <c r="B89" s="16" t="s">
        <v>9</v>
      </c>
      <c r="C89" s="11">
        <f t="shared" si="37"/>
        <v>0</v>
      </c>
      <c r="D89" s="29">
        <v>0</v>
      </c>
      <c r="E89" s="29">
        <v>0</v>
      </c>
      <c r="F89" s="30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8" t="s">
        <v>2</v>
      </c>
    </row>
    <row r="90" spans="1:12" ht="13.5" customHeight="1" x14ac:dyDescent="0.25">
      <c r="A90" s="15">
        <v>25</v>
      </c>
      <c r="B90" s="6" t="s">
        <v>10</v>
      </c>
      <c r="C90" s="11">
        <f t="shared" si="37"/>
        <v>0</v>
      </c>
      <c r="D90" s="11">
        <v>0</v>
      </c>
      <c r="E90" s="12">
        <v>0</v>
      </c>
      <c r="F90" s="12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8" t="s">
        <v>2</v>
      </c>
    </row>
    <row r="91" spans="1:12" ht="13.5" customHeight="1" x14ac:dyDescent="0.25">
      <c r="A91" s="15">
        <v>26</v>
      </c>
      <c r="B91" s="6" t="s">
        <v>11</v>
      </c>
      <c r="C91" s="11">
        <f t="shared" si="37"/>
        <v>1300000</v>
      </c>
      <c r="D91" s="11">
        <v>0</v>
      </c>
      <c r="E91" s="12">
        <v>0</v>
      </c>
      <c r="F91" s="12">
        <v>1300000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8" t="s">
        <v>2</v>
      </c>
    </row>
    <row r="92" spans="1:12" ht="13.5" customHeight="1" x14ac:dyDescent="0.25">
      <c r="A92" s="15">
        <v>27</v>
      </c>
      <c r="B92" s="6" t="s">
        <v>12</v>
      </c>
      <c r="C92" s="11">
        <f t="shared" si="37"/>
        <v>0</v>
      </c>
      <c r="D92" s="11">
        <v>0</v>
      </c>
      <c r="E92" s="12">
        <v>0</v>
      </c>
      <c r="F92" s="12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8" t="s">
        <v>2</v>
      </c>
    </row>
    <row r="93" spans="1:12" ht="24" customHeight="1" x14ac:dyDescent="0.25">
      <c r="A93" s="15">
        <v>86</v>
      </c>
      <c r="B93" s="27" t="s">
        <v>8</v>
      </c>
      <c r="C93" s="28">
        <f t="shared" si="37"/>
        <v>620000</v>
      </c>
      <c r="D93" s="28">
        <f>D96</f>
        <v>315000</v>
      </c>
      <c r="E93" s="28">
        <f>E96</f>
        <v>305000</v>
      </c>
      <c r="F93" s="28">
        <f t="shared" ref="F93:K93" si="39">F94+F95+F96+F118</f>
        <v>0</v>
      </c>
      <c r="G93" s="28">
        <f t="shared" si="39"/>
        <v>0</v>
      </c>
      <c r="H93" s="28">
        <f t="shared" si="39"/>
        <v>0</v>
      </c>
      <c r="I93" s="28">
        <f t="shared" si="39"/>
        <v>0</v>
      </c>
      <c r="J93" s="28">
        <f t="shared" si="39"/>
        <v>0</v>
      </c>
      <c r="K93" s="28">
        <f t="shared" si="39"/>
        <v>0</v>
      </c>
      <c r="L93" s="18" t="s">
        <v>13</v>
      </c>
    </row>
    <row r="94" spans="1:12" ht="14.25" customHeight="1" x14ac:dyDescent="0.25">
      <c r="A94" s="15">
        <v>87</v>
      </c>
      <c r="B94" s="16" t="s">
        <v>9</v>
      </c>
      <c r="C94" s="38">
        <f t="shared" ref="C94:C118" si="40">D94+E94+F94+G94+H94+I94+J94+K94</f>
        <v>0</v>
      </c>
      <c r="D94" s="29">
        <v>0</v>
      </c>
      <c r="E94" s="30">
        <v>0</v>
      </c>
      <c r="F94" s="30">
        <v>0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  <c r="L94" s="17" t="s">
        <v>2</v>
      </c>
    </row>
    <row r="95" spans="1:12" x14ac:dyDescent="0.25">
      <c r="A95" s="15">
        <v>88</v>
      </c>
      <c r="B95" s="6" t="s">
        <v>10</v>
      </c>
      <c r="C95" s="38">
        <f t="shared" si="40"/>
        <v>0</v>
      </c>
      <c r="D95" s="11">
        <v>0</v>
      </c>
      <c r="E95" s="12">
        <v>0</v>
      </c>
      <c r="F95" s="12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8" t="s">
        <v>2</v>
      </c>
    </row>
    <row r="96" spans="1:12" x14ac:dyDescent="0.25">
      <c r="A96" s="15">
        <v>89</v>
      </c>
      <c r="B96" s="6" t="s">
        <v>11</v>
      </c>
      <c r="C96" s="38">
        <f t="shared" si="40"/>
        <v>620000</v>
      </c>
      <c r="D96" s="11">
        <f>D98+D99+D100+D101+D102+D103+D104+D105+D106+D107+D108+D109+D110+D111+D112+D113+D114+D115+D116+D117</f>
        <v>315000</v>
      </c>
      <c r="E96" s="11">
        <f>E97+E98+E99+E100+E101+E102+E103+E104+E105+E106+E107+E108+E109+E110+E111+E112+E113+E114+E115+E116+E117</f>
        <v>305000</v>
      </c>
      <c r="F96" s="12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8" t="s">
        <v>2</v>
      </c>
    </row>
    <row r="97" spans="1:12" x14ac:dyDescent="0.25">
      <c r="A97" s="15">
        <v>90</v>
      </c>
      <c r="B97" s="6" t="s">
        <v>53</v>
      </c>
      <c r="C97" s="38">
        <v>0</v>
      </c>
      <c r="D97" s="11">
        <v>0</v>
      </c>
      <c r="E97" s="11">
        <v>30000</v>
      </c>
      <c r="F97" s="12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8" t="s">
        <v>2</v>
      </c>
    </row>
    <row r="98" spans="1:12" x14ac:dyDescent="0.25">
      <c r="A98" s="15">
        <v>91</v>
      </c>
      <c r="B98" s="6" t="s">
        <v>15</v>
      </c>
      <c r="C98" s="38">
        <f t="shared" si="40"/>
        <v>0</v>
      </c>
      <c r="D98" s="11">
        <v>0</v>
      </c>
      <c r="E98" s="12">
        <v>0</v>
      </c>
      <c r="F98" s="12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8" t="s">
        <v>2</v>
      </c>
    </row>
    <row r="99" spans="1:12" x14ac:dyDescent="0.25">
      <c r="A99" s="15">
        <v>92</v>
      </c>
      <c r="B99" s="6" t="s">
        <v>16</v>
      </c>
      <c r="C99" s="38">
        <f t="shared" si="40"/>
        <v>0</v>
      </c>
      <c r="D99" s="11">
        <v>0</v>
      </c>
      <c r="E99" s="12">
        <v>0</v>
      </c>
      <c r="F99" s="12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8" t="s">
        <v>2</v>
      </c>
    </row>
    <row r="100" spans="1:12" x14ac:dyDescent="0.25">
      <c r="A100" s="15">
        <v>93</v>
      </c>
      <c r="B100" s="6" t="s">
        <v>17</v>
      </c>
      <c r="C100" s="38">
        <f t="shared" si="40"/>
        <v>0</v>
      </c>
      <c r="D100" s="11">
        <v>0</v>
      </c>
      <c r="E100" s="12">
        <v>0</v>
      </c>
      <c r="F100" s="12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8" t="s">
        <v>2</v>
      </c>
    </row>
    <row r="101" spans="1:12" x14ac:dyDescent="0.25">
      <c r="A101" s="15">
        <v>94</v>
      </c>
      <c r="B101" s="6" t="s">
        <v>18</v>
      </c>
      <c r="C101" s="38">
        <f t="shared" si="40"/>
        <v>130000</v>
      </c>
      <c r="D101" s="11">
        <v>130000</v>
      </c>
      <c r="E101" s="12">
        <v>0</v>
      </c>
      <c r="F101" s="12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8" t="s">
        <v>2</v>
      </c>
    </row>
    <row r="102" spans="1:12" x14ac:dyDescent="0.25">
      <c r="A102" s="15">
        <v>95</v>
      </c>
      <c r="B102" s="6" t="s">
        <v>19</v>
      </c>
      <c r="C102" s="38">
        <f t="shared" si="40"/>
        <v>0</v>
      </c>
      <c r="D102" s="11">
        <v>0</v>
      </c>
      <c r="E102" s="12">
        <v>0</v>
      </c>
      <c r="F102" s="12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8" t="s">
        <v>2</v>
      </c>
    </row>
    <row r="103" spans="1:12" x14ac:dyDescent="0.25">
      <c r="A103" s="15">
        <v>96</v>
      </c>
      <c r="B103" s="6" t="s">
        <v>20</v>
      </c>
      <c r="C103" s="38">
        <f t="shared" si="40"/>
        <v>335000</v>
      </c>
      <c r="D103" s="11">
        <v>125000</v>
      </c>
      <c r="E103" s="12">
        <v>210000</v>
      </c>
      <c r="F103" s="12">
        <v>0</v>
      </c>
      <c r="G103" s="11">
        <v>0</v>
      </c>
      <c r="H103" s="11">
        <v>0</v>
      </c>
      <c r="I103" s="11">
        <v>0</v>
      </c>
      <c r="J103" s="11">
        <v>0</v>
      </c>
      <c r="K103" s="11">
        <v>0</v>
      </c>
      <c r="L103" s="8" t="s">
        <v>2</v>
      </c>
    </row>
    <row r="104" spans="1:12" x14ac:dyDescent="0.25">
      <c r="A104" s="15">
        <v>97</v>
      </c>
      <c r="B104" s="6" t="s">
        <v>21</v>
      </c>
      <c r="C104" s="38">
        <f t="shared" si="40"/>
        <v>0</v>
      </c>
      <c r="D104" s="11">
        <v>0</v>
      </c>
      <c r="E104" s="12">
        <v>0</v>
      </c>
      <c r="F104" s="12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8" t="s">
        <v>2</v>
      </c>
    </row>
    <row r="105" spans="1:12" x14ac:dyDescent="0.25">
      <c r="A105" s="15">
        <v>98</v>
      </c>
      <c r="B105" s="6" t="s">
        <v>22</v>
      </c>
      <c r="C105" s="38">
        <f t="shared" si="40"/>
        <v>0</v>
      </c>
      <c r="D105" s="11">
        <v>0</v>
      </c>
      <c r="E105" s="12">
        <v>0</v>
      </c>
      <c r="F105" s="12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8" t="s">
        <v>2</v>
      </c>
    </row>
    <row r="106" spans="1:12" x14ac:dyDescent="0.25">
      <c r="A106" s="15">
        <v>99</v>
      </c>
      <c r="B106" s="6" t="s">
        <v>23</v>
      </c>
      <c r="C106" s="38">
        <f t="shared" si="40"/>
        <v>0</v>
      </c>
      <c r="D106" s="11">
        <v>0</v>
      </c>
      <c r="E106" s="12">
        <v>0</v>
      </c>
      <c r="F106" s="12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8" t="s">
        <v>2</v>
      </c>
    </row>
    <row r="107" spans="1:12" x14ac:dyDescent="0.25">
      <c r="A107" s="15">
        <v>100</v>
      </c>
      <c r="B107" s="6" t="s">
        <v>24</v>
      </c>
      <c r="C107" s="38">
        <f t="shared" si="40"/>
        <v>0</v>
      </c>
      <c r="D107" s="11">
        <v>0</v>
      </c>
      <c r="E107" s="12">
        <v>0</v>
      </c>
      <c r="F107" s="12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8" t="s">
        <v>2</v>
      </c>
    </row>
    <row r="108" spans="1:12" x14ac:dyDescent="0.25">
      <c r="A108" s="15">
        <v>101</v>
      </c>
      <c r="B108" s="6" t="s">
        <v>25</v>
      </c>
      <c r="C108" s="38">
        <f t="shared" si="40"/>
        <v>0</v>
      </c>
      <c r="D108" s="11">
        <v>0</v>
      </c>
      <c r="E108" s="12">
        <v>0</v>
      </c>
      <c r="F108" s="12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8" t="s">
        <v>2</v>
      </c>
    </row>
    <row r="109" spans="1:12" x14ac:dyDescent="0.25">
      <c r="A109" s="15">
        <v>102</v>
      </c>
      <c r="B109" s="6" t="s">
        <v>26</v>
      </c>
      <c r="C109" s="38">
        <f t="shared" si="40"/>
        <v>65000</v>
      </c>
      <c r="D109" s="11">
        <v>0</v>
      </c>
      <c r="E109" s="12">
        <v>65000</v>
      </c>
      <c r="F109" s="12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8" t="s">
        <v>2</v>
      </c>
    </row>
    <row r="110" spans="1:12" x14ac:dyDescent="0.25">
      <c r="A110" s="15">
        <v>103</v>
      </c>
      <c r="B110" s="6" t="s">
        <v>27</v>
      </c>
      <c r="C110" s="38">
        <f t="shared" si="40"/>
        <v>0</v>
      </c>
      <c r="D110" s="11">
        <v>0</v>
      </c>
      <c r="E110" s="12">
        <v>0</v>
      </c>
      <c r="F110" s="12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8" t="s">
        <v>2</v>
      </c>
    </row>
    <row r="111" spans="1:12" x14ac:dyDescent="0.25">
      <c r="A111" s="15">
        <v>104</v>
      </c>
      <c r="B111" s="6" t="s">
        <v>28</v>
      </c>
      <c r="C111" s="38">
        <f t="shared" si="40"/>
        <v>0</v>
      </c>
      <c r="D111" s="11">
        <v>0</v>
      </c>
      <c r="E111" s="12">
        <v>0</v>
      </c>
      <c r="F111" s="12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8" t="s">
        <v>2</v>
      </c>
    </row>
    <row r="112" spans="1:12" x14ac:dyDescent="0.25">
      <c r="A112" s="15">
        <v>105</v>
      </c>
      <c r="B112" s="6" t="s">
        <v>29</v>
      </c>
      <c r="C112" s="38">
        <f t="shared" si="40"/>
        <v>60000</v>
      </c>
      <c r="D112" s="11">
        <v>60000</v>
      </c>
      <c r="E112" s="12">
        <v>0</v>
      </c>
      <c r="F112" s="12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8" t="s">
        <v>2</v>
      </c>
    </row>
    <row r="113" spans="1:12" x14ac:dyDescent="0.25">
      <c r="A113" s="15">
        <v>106</v>
      </c>
      <c r="B113" s="6" t="s">
        <v>30</v>
      </c>
      <c r="C113" s="38">
        <f t="shared" si="40"/>
        <v>0</v>
      </c>
      <c r="D113" s="11">
        <v>0</v>
      </c>
      <c r="E113" s="12">
        <v>0</v>
      </c>
      <c r="F113" s="12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8" t="s">
        <v>2</v>
      </c>
    </row>
    <row r="114" spans="1:12" x14ac:dyDescent="0.25">
      <c r="A114" s="15">
        <v>107</v>
      </c>
      <c r="B114" s="6" t="s">
        <v>31</v>
      </c>
      <c r="C114" s="38">
        <f t="shared" si="40"/>
        <v>0</v>
      </c>
      <c r="D114" s="11">
        <v>0</v>
      </c>
      <c r="E114" s="12">
        <v>0</v>
      </c>
      <c r="F114" s="12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8" t="s">
        <v>2</v>
      </c>
    </row>
    <row r="115" spans="1:12" x14ac:dyDescent="0.25">
      <c r="A115" s="15">
        <v>108</v>
      </c>
      <c r="B115" s="6" t="s">
        <v>32</v>
      </c>
      <c r="C115" s="38">
        <f t="shared" si="40"/>
        <v>0</v>
      </c>
      <c r="D115" s="11">
        <v>0</v>
      </c>
      <c r="E115" s="12">
        <v>0</v>
      </c>
      <c r="F115" s="12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8" t="s">
        <v>2</v>
      </c>
    </row>
    <row r="116" spans="1:12" x14ac:dyDescent="0.25">
      <c r="A116" s="15">
        <v>109</v>
      </c>
      <c r="B116" s="6" t="s">
        <v>33</v>
      </c>
      <c r="C116" s="38">
        <f t="shared" si="40"/>
        <v>0</v>
      </c>
      <c r="D116" s="11">
        <v>0</v>
      </c>
      <c r="E116" s="12">
        <v>0</v>
      </c>
      <c r="F116" s="12">
        <v>0</v>
      </c>
      <c r="G116" s="11">
        <v>0</v>
      </c>
      <c r="H116" s="11">
        <v>0</v>
      </c>
      <c r="I116" s="11">
        <v>0</v>
      </c>
      <c r="J116" s="11">
        <v>0</v>
      </c>
      <c r="K116" s="11">
        <v>0</v>
      </c>
      <c r="L116" s="8" t="s">
        <v>2</v>
      </c>
    </row>
    <row r="117" spans="1:12" x14ac:dyDescent="0.25">
      <c r="A117" s="15">
        <v>110</v>
      </c>
      <c r="B117" s="6" t="s">
        <v>34</v>
      </c>
      <c r="C117" s="38">
        <f t="shared" si="40"/>
        <v>0</v>
      </c>
      <c r="D117" s="11">
        <v>0</v>
      </c>
      <c r="E117" s="12">
        <v>0</v>
      </c>
      <c r="F117" s="12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8" t="s">
        <v>2</v>
      </c>
    </row>
    <row r="118" spans="1:12" x14ac:dyDescent="0.25">
      <c r="A118" s="15">
        <v>111</v>
      </c>
      <c r="B118" s="6" t="s">
        <v>12</v>
      </c>
      <c r="C118" s="38">
        <f t="shared" si="40"/>
        <v>0</v>
      </c>
      <c r="D118" s="11">
        <v>0</v>
      </c>
      <c r="E118" s="12"/>
      <c r="F118" s="12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8" t="s">
        <v>2</v>
      </c>
    </row>
    <row r="119" spans="1:12" ht="3.75" customHeight="1" x14ac:dyDescent="0.25">
      <c r="A119" s="2">
        <v>82</v>
      </c>
      <c r="B119" s="2"/>
      <c r="C119" s="2"/>
      <c r="D119" s="2"/>
      <c r="E119" s="10"/>
      <c r="F119" s="10"/>
      <c r="G119" s="2"/>
      <c r="H119" s="2"/>
      <c r="I119" s="2"/>
      <c r="J119" s="2"/>
      <c r="K119" s="2"/>
      <c r="L119" s="2"/>
    </row>
    <row r="120" spans="1:12" ht="52.5" customHeight="1" x14ac:dyDescent="0.25">
      <c r="A120" s="2"/>
      <c r="B120" s="49" t="s">
        <v>42</v>
      </c>
      <c r="C120" s="50"/>
      <c r="D120" s="50"/>
      <c r="E120" s="50"/>
      <c r="F120" s="50"/>
      <c r="G120" s="50"/>
      <c r="H120" s="50"/>
      <c r="I120" s="34"/>
      <c r="J120" s="34"/>
      <c r="K120" s="34"/>
      <c r="L120" s="2"/>
    </row>
    <row r="121" spans="1:12" ht="16.5" x14ac:dyDescent="0.25">
      <c r="B121" s="13"/>
      <c r="C121" s="13"/>
      <c r="D121" s="13"/>
      <c r="E121" s="14"/>
      <c r="F121" s="14"/>
    </row>
  </sheetData>
  <mergeCells count="9">
    <mergeCell ref="B3:B6"/>
    <mergeCell ref="A3:A6"/>
    <mergeCell ref="L3:L6"/>
    <mergeCell ref="D1:L1"/>
    <mergeCell ref="B120:H120"/>
    <mergeCell ref="B2:L2"/>
    <mergeCell ref="C3:K5"/>
    <mergeCell ref="B13:L13"/>
    <mergeCell ref="B19:L19"/>
  </mergeCells>
  <pageMargins left="0.39370078740157483" right="0" top="0" bottom="0" header="0.31496062992125984" footer="0.31496062992125984"/>
  <pageSetup paperSize="9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2024-12-05T06:09:47Z</dcterms:modified>
</cp:coreProperties>
</file>