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C18" i="1"/>
  <c r="C13" i="1"/>
  <c r="C14" i="1"/>
  <c r="C26" i="1" s="1"/>
  <c r="C20" i="1" l="1"/>
  <c r="C22" i="1"/>
  <c r="C23" i="1"/>
  <c r="C24" i="1"/>
  <c r="C21" i="1"/>
  <c r="C15" i="2"/>
  <c r="C4" i="2"/>
  <c r="C5" i="2"/>
  <c r="C6" i="2"/>
  <c r="C7" i="2"/>
  <c r="C8" i="2"/>
  <c r="C9" i="2"/>
  <c r="C10" i="2"/>
  <c r="C11" i="2"/>
  <c r="C12" i="2"/>
  <c r="C13" i="2"/>
  <c r="C3" i="2"/>
  <c r="B14" i="2"/>
  <c r="C25" i="1" l="1"/>
</calcChain>
</file>

<file path=xl/sharedStrings.xml><?xml version="1.0" encoding="utf-8"?>
<sst xmlns="http://schemas.openxmlformats.org/spreadsheetml/2006/main" count="36" uniqueCount="22">
  <si>
    <t>Наименование налога</t>
  </si>
  <si>
    <t>Введите сумму уплаченных налогов</t>
  </si>
  <si>
    <t>Налог на доходы физических лиц</t>
  </si>
  <si>
    <t>рублей</t>
  </si>
  <si>
    <t>Налог на имущество физических лиц</t>
  </si>
  <si>
    <t>Земельный налог</t>
  </si>
  <si>
    <t>Транспортный налог</t>
  </si>
  <si>
    <t>Распределение налоговых платежей между уровнями бюджетной системы: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</si>
  <si>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</si>
  <si>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</si>
  <si>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</si>
  <si>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</si>
  <si>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</si>
  <si>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</si>
  <si>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</si>
  <si>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</si>
  <si>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Прочие отрасли</t>
  </si>
  <si>
    <t>Федеральный, областной бюджет</t>
  </si>
  <si>
    <t>БЮДЖЕТНЫЙ КАЛЬКУЛЯТОР 2024г.</t>
  </si>
  <si>
    <t>(наглядный пример распределения расходов по налогам, уплаченным налогоплательщиком в 2024 году)</t>
  </si>
  <si>
    <t>Бюджет Ирбитского муниципального образования</t>
  </si>
  <si>
    <t>Доходы бюджета Ирбитского МО будут направлены 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</si>
</sst>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i/>
      <u/>
      <sz val="18"/>
      <color theme="5" tint="-0.499984740745262"/>
      <name val="Times New Roman"/>
      <family val="1"/>
      <charset val="204"/>
    </font>
    <font>
      <i/>
      <u/>
      <sz val="11"/>
      <color theme="5" tint="-0.499984740745262"/>
      <name val="Calibri"/>
      <family val="2"/>
      <charset val="204"/>
      <scheme val="minor"/>
    </font>
    <font>
      <b/>
      <i/>
      <sz val="14"/>
      <color theme="5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Border="1" applyProtection="1">
      <protection hidden="1"/>
    </xf>
    <xf numFmtId="1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dLbl>
              <c:idx val="6"/>
              <c:layout>
                <c:manualLayout>
                  <c:x val="-2.5000000000000001E-2"/>
                  <c:y val="-4.091456077015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5.7761732851985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Лист1!$B$18:$B$26</c:f>
              <c:strCache>
                <c:ptCount val="9"/>
                <c:pt idx="0">
                  <c:v>Общегосударственные вопросы</c:v>
                </c:pt>
                <c:pt idx="1">
                  <c:v>Национальная экономика</c:v>
                </c:pt>
                <c:pt idx="2">
                  <c:v>Жилищно-коммунальное хозяйство</c:v>
                </c:pt>
                <c:pt idx="3">
                  <c:v>Образование</c:v>
                </c:pt>
                <c:pt idx="4">
                  <c:v>Культура, кинематография</c:v>
                </c:pt>
                <c:pt idx="5">
                  <c:v>Социальная политика</c:v>
                </c:pt>
                <c:pt idx="6">
                  <c:v>Физическая культура и спорт</c:v>
                </c:pt>
                <c:pt idx="7">
                  <c:v>Обслуживание государственного и муниципального долга</c:v>
                </c:pt>
                <c:pt idx="8">
                  <c:v>Прочие отрасли</c:v>
                </c:pt>
              </c:strCache>
            </c:strRef>
          </c:cat>
          <c:val>
            <c:numRef>
              <c:f>Лист1!$C$18:$C$26</c:f>
              <c:numCache>
                <c:formatCode>0</c:formatCode>
                <c:ptCount val="9"/>
                <c:pt idx="0">
                  <c:v>26.082000000000001</c:v>
                </c:pt>
                <c:pt idx="1">
                  <c:v>58.751999999999995</c:v>
                </c:pt>
                <c:pt idx="2">
                  <c:v>127.97999999999999</c:v>
                </c:pt>
                <c:pt idx="3">
                  <c:v>237.6</c:v>
                </c:pt>
                <c:pt idx="4">
                  <c:v>30.240000000000002</c:v>
                </c:pt>
                <c:pt idx="5">
                  <c:v>29.16</c:v>
                </c:pt>
                <c:pt idx="6">
                  <c:v>23.22</c:v>
                </c:pt>
                <c:pt idx="7">
                  <c:v>2.5920000000000002E-2</c:v>
                </c:pt>
                <c:pt idx="8">
                  <c:v>5.9399999999999995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161925</xdr:rowOff>
    </xdr:from>
    <xdr:to>
      <xdr:col>12</xdr:col>
      <xdr:colOff>47625</xdr:colOff>
      <xdr:row>32</xdr:row>
      <xdr:rowOff>66675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tabSelected="1" workbookViewId="0">
      <selection activeCell="F4" sqref="F4"/>
    </sheetView>
  </sheetViews>
  <sheetFormatPr defaultRowHeight="15" x14ac:dyDescent="0.25"/>
  <cols>
    <col min="2" max="2" width="55.42578125" customWidth="1"/>
    <col min="3" max="3" width="17.7109375" customWidth="1"/>
    <col min="4" max="4" width="16.42578125" customWidth="1"/>
  </cols>
  <sheetData>
    <row r="1" spans="2:4" ht="23.25" x14ac:dyDescent="0.35">
      <c r="B1" s="7" t="s">
        <v>18</v>
      </c>
      <c r="C1" s="8"/>
      <c r="D1" s="8"/>
    </row>
    <row r="2" spans="2:4" ht="48" customHeight="1" x14ac:dyDescent="0.35">
      <c r="B2" s="9" t="s">
        <v>19</v>
      </c>
      <c r="C2" s="10"/>
      <c r="D2" s="10"/>
    </row>
    <row r="4" spans="2:4" ht="46.5" customHeight="1" x14ac:dyDescent="0.25">
      <c r="B4" s="1" t="s">
        <v>0</v>
      </c>
      <c r="C4" s="2" t="s">
        <v>1</v>
      </c>
      <c r="D4" s="1"/>
    </row>
    <row r="5" spans="2:4" ht="15.75" x14ac:dyDescent="0.25">
      <c r="B5" s="3" t="s">
        <v>2</v>
      </c>
      <c r="C5">
        <v>1000</v>
      </c>
      <c r="D5" s="3" t="s">
        <v>3</v>
      </c>
    </row>
    <row r="6" spans="2:4" ht="15.75" x14ac:dyDescent="0.25">
      <c r="B6" s="3" t="s">
        <v>4</v>
      </c>
      <c r="D6" s="3" t="s">
        <v>3</v>
      </c>
    </row>
    <row r="7" spans="2:4" ht="15.75" x14ac:dyDescent="0.25">
      <c r="B7" s="3" t="s">
        <v>5</v>
      </c>
      <c r="D7" s="3" t="s">
        <v>3</v>
      </c>
    </row>
    <row r="8" spans="2:4" ht="15.75" x14ac:dyDescent="0.25">
      <c r="B8" s="3" t="s">
        <v>6</v>
      </c>
      <c r="D8" s="3" t="s">
        <v>3</v>
      </c>
    </row>
    <row r="11" spans="2:4" ht="35.25" customHeight="1" x14ac:dyDescent="0.3">
      <c r="B11" s="11" t="s">
        <v>7</v>
      </c>
      <c r="C11" s="12"/>
      <c r="D11" s="12"/>
    </row>
    <row r="13" spans="2:4" ht="18.75" x14ac:dyDescent="0.3">
      <c r="B13" s="4" t="s">
        <v>17</v>
      </c>
      <c r="C13" s="4">
        <f>C8+C5*0.46</f>
        <v>460</v>
      </c>
      <c r="D13" s="4" t="s">
        <v>3</v>
      </c>
    </row>
    <row r="14" spans="2:4" ht="18.75" x14ac:dyDescent="0.3">
      <c r="B14" s="4" t="s">
        <v>20</v>
      </c>
      <c r="C14" s="4">
        <f>C6+C7+C5*0.54</f>
        <v>540</v>
      </c>
      <c r="D14" s="4" t="s">
        <v>3</v>
      </c>
    </row>
    <row r="16" spans="2:4" ht="18.75" x14ac:dyDescent="0.3">
      <c r="B16" s="13" t="s">
        <v>21</v>
      </c>
      <c r="C16" s="14"/>
      <c r="D16" s="14"/>
    </row>
    <row r="18" spans="2:4" x14ac:dyDescent="0.25">
      <c r="B18" t="s">
        <v>8</v>
      </c>
      <c r="C18" s="5">
        <f>C14*0.0483</f>
        <v>26.082000000000001</v>
      </c>
      <c r="D18" t="s">
        <v>3</v>
      </c>
    </row>
    <row r="19" spans="2:4" x14ac:dyDescent="0.25">
      <c r="B19" t="s">
        <v>9</v>
      </c>
      <c r="C19" s="5">
        <f>C14*0.1088</f>
        <v>58.751999999999995</v>
      </c>
      <c r="D19" t="s">
        <v>3</v>
      </c>
    </row>
    <row r="20" spans="2:4" x14ac:dyDescent="0.25">
      <c r="B20" t="s">
        <v>10</v>
      </c>
      <c r="C20" s="5">
        <f>C14*0.237</f>
        <v>127.97999999999999</v>
      </c>
      <c r="D20" t="s">
        <v>3</v>
      </c>
    </row>
    <row r="21" spans="2:4" x14ac:dyDescent="0.25">
      <c r="B21" t="s">
        <v>11</v>
      </c>
      <c r="C21" s="5">
        <f>C14*0.44</f>
        <v>237.6</v>
      </c>
      <c r="D21" t="s">
        <v>3</v>
      </c>
    </row>
    <row r="22" spans="2:4" x14ac:dyDescent="0.25">
      <c r="B22" t="s">
        <v>12</v>
      </c>
      <c r="C22" s="5">
        <f>C14*0.056</f>
        <v>30.240000000000002</v>
      </c>
      <c r="D22" t="s">
        <v>3</v>
      </c>
    </row>
    <row r="23" spans="2:4" x14ac:dyDescent="0.25">
      <c r="B23" t="s">
        <v>13</v>
      </c>
      <c r="C23" s="5">
        <f>C14*0.054</f>
        <v>29.16</v>
      </c>
      <c r="D23" t="s">
        <v>3</v>
      </c>
    </row>
    <row r="24" spans="2:4" x14ac:dyDescent="0.25">
      <c r="B24" t="s">
        <v>14</v>
      </c>
      <c r="C24" s="5">
        <f>C14*0.043</f>
        <v>23.22</v>
      </c>
      <c r="D24" t="s">
        <v>3</v>
      </c>
    </row>
    <row r="25" spans="2:4" x14ac:dyDescent="0.25">
      <c r="B25" t="s">
        <v>15</v>
      </c>
      <c r="C25" s="5">
        <f>C14*0.000048</f>
        <v>2.5920000000000002E-2</v>
      </c>
      <c r="D25" t="s">
        <v>3</v>
      </c>
    </row>
    <row r="26" spans="2:4" x14ac:dyDescent="0.25">
      <c r="B26" t="s">
        <v>16</v>
      </c>
      <c r="C26" s="5">
        <f>C14*0.011</f>
        <v>5.9399999999999995</v>
      </c>
      <c r="D26" t="s">
        <v>3</v>
      </c>
    </row>
  </sheetData>
  <mergeCells count="4">
    <mergeCell ref="B1:D1"/>
    <mergeCell ref="B2:D2"/>
    <mergeCell ref="B11:D11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C16" sqref="C16"/>
    </sheetView>
  </sheetViews>
  <sheetFormatPr defaultRowHeight="15" x14ac:dyDescent="0.25"/>
  <sheetData>
    <row r="3" spans="1:3" x14ac:dyDescent="0.25">
      <c r="A3">
        <v>1</v>
      </c>
      <c r="B3">
        <v>94394</v>
      </c>
      <c r="C3" s="6">
        <f>B3/$B$14*100</f>
        <v>4.4412868317355763</v>
      </c>
    </row>
    <row r="4" spans="1:3" x14ac:dyDescent="0.25">
      <c r="A4">
        <v>2</v>
      </c>
      <c r="B4">
        <v>1704</v>
      </c>
      <c r="C4" s="6">
        <f t="shared" ref="C4:C13" si="0">B4/$B$14*100</f>
        <v>8.0174086925836607E-2</v>
      </c>
    </row>
    <row r="5" spans="1:3" x14ac:dyDescent="0.25">
      <c r="A5">
        <v>3</v>
      </c>
      <c r="B5">
        <v>8474</v>
      </c>
      <c r="C5" s="6">
        <f t="shared" si="0"/>
        <v>0.39870611068634948</v>
      </c>
    </row>
    <row r="6" spans="1:3" x14ac:dyDescent="0.25">
      <c r="A6">
        <v>4</v>
      </c>
      <c r="B6">
        <v>120659</v>
      </c>
      <c r="C6" s="6">
        <f t="shared" si="0"/>
        <v>5.6770687525730752</v>
      </c>
    </row>
    <row r="7" spans="1:3" x14ac:dyDescent="0.25">
      <c r="A7">
        <v>5</v>
      </c>
      <c r="B7">
        <v>675519</v>
      </c>
      <c r="C7" s="6">
        <f t="shared" si="0"/>
        <v>31.783520555196144</v>
      </c>
    </row>
    <row r="8" spans="1:3" x14ac:dyDescent="0.25">
      <c r="A8">
        <v>6</v>
      </c>
      <c r="B8">
        <v>10780</v>
      </c>
      <c r="C8" s="6">
        <f t="shared" si="0"/>
        <v>0.50720461095100866</v>
      </c>
    </row>
    <row r="9" spans="1:3" x14ac:dyDescent="0.25">
      <c r="A9">
        <v>7</v>
      </c>
      <c r="B9">
        <v>890612</v>
      </c>
      <c r="C9" s="6">
        <f t="shared" si="0"/>
        <v>41.903758160324649</v>
      </c>
    </row>
    <row r="10" spans="1:3" x14ac:dyDescent="0.25">
      <c r="A10">
        <v>8</v>
      </c>
      <c r="B10">
        <v>101613</v>
      </c>
      <c r="C10" s="6">
        <f t="shared" si="0"/>
        <v>4.7809445391989644</v>
      </c>
    </row>
    <row r="11" spans="1:3" x14ac:dyDescent="0.25">
      <c r="A11">
        <v>10</v>
      </c>
      <c r="B11">
        <v>134486</v>
      </c>
      <c r="C11" s="6">
        <f t="shared" si="0"/>
        <v>6.3276362994765636</v>
      </c>
    </row>
    <row r="12" spans="1:3" x14ac:dyDescent="0.25">
      <c r="A12">
        <v>11</v>
      </c>
      <c r="B12">
        <v>87032</v>
      </c>
      <c r="C12" s="6">
        <f t="shared" si="0"/>
        <v>4.0949008998412042</v>
      </c>
    </row>
    <row r="13" spans="1:3" x14ac:dyDescent="0.25">
      <c r="A13">
        <v>13</v>
      </c>
      <c r="B13">
        <v>102</v>
      </c>
      <c r="C13" s="6">
        <f t="shared" si="0"/>
        <v>4.7991530906310647E-3</v>
      </c>
    </row>
    <row r="14" spans="1:3" x14ac:dyDescent="0.25">
      <c r="B14">
        <f>SUM(B3:B13)</f>
        <v>2125375</v>
      </c>
    </row>
    <row r="15" spans="1:3" x14ac:dyDescent="0.25">
      <c r="C15" s="6">
        <f>C8+C5+C4</f>
        <v>0.98608480856319469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2024-10-08T05:33:42Z</dcterms:modified>
</cp:coreProperties>
</file>